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sgormley\Downloads\"/>
    </mc:Choice>
  </mc:AlternateContent>
  <xr:revisionPtr revIDLastSave="0" documentId="8_{1FE57641-1768-4262-B5C8-D2B106D0241C}" xr6:coauthVersionLast="47" xr6:coauthVersionMax="47" xr10:uidLastSave="{00000000-0000-0000-0000-000000000000}"/>
  <bookViews>
    <workbookView xWindow="-110" yWindow="-110" windowWidth="19420" windowHeight="10420" tabRatio="861" activeTab="2" xr2:uid="{00000000-000D-0000-FFFF-FFFF00000000}"/>
  </bookViews>
  <sheets>
    <sheet name="Menu" sheetId="48" r:id="rId1"/>
    <sheet name="Position Descriptions" sheetId="47" r:id="rId2"/>
    <sheet name="NCMTool" sheetId="44" r:id="rId3"/>
  </sheets>
  <definedNames>
    <definedName name="position_descriptions">'Position Descriptions'!$A:$A</definedName>
    <definedName name="_xlnm.Print_Area" localSheetId="2">NCMTool!$A$2:$F$24</definedName>
    <definedName name="_xlnm.Print_Titles" localSheetId="2">NCMTool!$2:$3</definedName>
    <definedName name="X_VAL" localSheetId="0">#REF!</definedName>
    <definedName name="X_VAL" localSheetId="1">#REF!</definedName>
    <definedName name="X_VAL">#REF!</definedName>
    <definedName name="Y_VAL" localSheetId="0">#REF!</definedName>
    <definedName name="Y_VAL" localSheetId="1">#REF!</definedName>
    <definedName name="Y_VAL">#REF!</definedName>
    <definedName name="YV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44" l="1"/>
  <c r="C8" i="44"/>
  <c r="C15" i="44"/>
  <c r="C14" i="44"/>
  <c r="C13" i="44"/>
  <c r="C12" i="44"/>
  <c r="C11" i="44"/>
  <c r="C10" i="44"/>
  <c r="C9" i="44"/>
  <c r="B18" i="44" l="1"/>
  <c r="B16" i="44"/>
  <c r="E8" i="44" l="1"/>
  <c r="F15" i="44" l="1"/>
  <c r="F14" i="44"/>
  <c r="F13" i="44"/>
  <c r="F12" i="44"/>
  <c r="F11" i="44"/>
  <c r="F10" i="44"/>
  <c r="F9" i="44"/>
  <c r="F8" i="44"/>
  <c r="E10" i="44" l="1"/>
  <c r="E12" i="44"/>
  <c r="E13" i="44"/>
  <c r="E9" i="44"/>
  <c r="E11" i="44"/>
  <c r="E14" i="44"/>
  <c r="E15" i="44"/>
  <c r="F16" i="44" l="1"/>
  <c r="B17" i="44" s="1"/>
</calcChain>
</file>

<file path=xl/sharedStrings.xml><?xml version="1.0" encoding="utf-8"?>
<sst xmlns="http://schemas.openxmlformats.org/spreadsheetml/2006/main" count="34" uniqueCount="30">
  <si>
    <t>Position</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</si>
  <si>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</si>
  <si>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</si>
  <si>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</si>
  <si>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</si>
  <si>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</si>
  <si>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</si>
  <si>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</si>
  <si>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</si>
  <si>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</si>
  <si>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t>
  </si>
  <si>
    <t>Position Descriptions</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</si>
  <si>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</si>
  <si>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</si>
  <si>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</si>
  <si>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</si>
  <si>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</si>
  <si>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</si>
  <si>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</si>
  <si>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</si>
  <si>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Slope</t>
  </si>
  <si>
    <t>Intercept</t>
  </si>
  <si>
    <r>
      <t>Example</t>
    </r>
    <r>
      <rPr>
        <b/>
        <u/>
        <sz val="11"/>
        <color theme="6" tint="-0.499984740745262"/>
        <rFont val="Calibri"/>
        <family val="2"/>
        <scheme val="minor"/>
      </rPr>
      <t xml:space="preserve"> (external link)</t>
    </r>
  </si>
  <si>
    <r>
      <t xml:space="preserve">Q&amp;As </t>
    </r>
    <r>
      <rPr>
        <b/>
        <u/>
        <sz val="11"/>
        <color theme="6" tint="-0.499984740745262"/>
        <rFont val="Calibri"/>
        <family val="2"/>
        <scheme val="minor"/>
      </rPr>
      <t>(external link)</t>
    </r>
  </si>
  <si>
    <t xml:space="preserve">NOTE: CEO/President may only be 
 applied to a single executive. (‡) </t>
  </si>
  <si>
    <r>
      <rPr>
        <b/>
        <sz val="11"/>
        <color theme="1"/>
        <rFont val="Calibri"/>
        <family val="2"/>
        <scheme val="minor"/>
      </rPr>
      <t>(</t>
    </r>
    <r>
      <rPr>
        <b/>
        <sz val="11"/>
        <color theme="1"/>
        <rFont val="Lucida Calligraphy"/>
        <family val="4"/>
      </rPr>
      <t>‡</t>
    </r>
    <r>
      <rPr>
        <b/>
        <sz val="11"/>
        <color theme="1"/>
        <rFont val="Calibri"/>
        <family val="2"/>
        <scheme val="minor"/>
      </rPr>
      <t>)</t>
    </r>
    <r>
      <rPr>
        <sz val="11"/>
        <color theme="1"/>
        <rFont val="Calibri"/>
        <family val="2"/>
        <scheme val="minor"/>
      </rPr>
      <t xml:space="preserve"> The NCM was developed using a compilation of published surveys involving companies with a single CEO; accordingly, the CEO position should be matched only to a </t>
    </r>
    <r>
      <rPr>
        <i/>
        <sz val="11"/>
        <color theme="1"/>
        <rFont val="Calibri"/>
        <family val="2"/>
        <scheme val="minor"/>
      </rPr>
      <t>single</t>
    </r>
    <r>
      <rPr>
        <sz val="11"/>
        <color theme="1"/>
        <rFont val="Calibri"/>
        <family val="2"/>
        <scheme val="minor"/>
      </rPr>
      <t xml:space="preserve"> executive. Engineering consultants with unique ownership and compensation structures that do not fit the NCM model should prepare their own executive compensation studies in accordance with the procedures recommended in Chapter 7 of the </t>
    </r>
    <r>
      <rPr>
        <i/>
        <sz val="11"/>
        <color theme="1"/>
        <rFont val="Calibri"/>
        <family val="2"/>
        <scheme val="minor"/>
      </rPr>
      <t>AASHTO Uniform Audit &amp; Accounting Guide.</t>
    </r>
  </si>
  <si>
    <t>2023 National Compensation Matrix - Main Menu</t>
  </si>
  <si>
    <t>National Compensation Matrix Tool - 2023</t>
  </si>
  <si>
    <t xml:space="preserve">Statutory Compensation Cap for Calendar Year 2022:  </t>
  </si>
  <si>
    <t>Instructions (external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</si>
</sst>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0"/>
      <name val="Calibri"/>
      <family val="2"/>
      <scheme val="minor"/>
    </font>
    <font>
      <sz val="9"/>
      <color theme="0"/>
      <name val="Calibri"/>
      <family val="2"/>
      <scheme val="minor"/>
    </font>
    <font>
      <sz val="9"/>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b/>
      <u/>
      <sz val="14"/>
      <color theme="6" tint="-0.499984740745262"/>
      <name val="Calibri"/>
      <family val="2"/>
      <scheme val="minor"/>
    </font>
    <font>
      <sz val="11"/>
      <color rgb="FFFF0000"/>
      <name val="Calibri"/>
      <family val="2"/>
      <scheme val="minor"/>
    </font>
    <font>
      <b/>
      <u/>
      <sz val="11"/>
      <color theme="6" tint="-0.499984740745262"/>
      <name val="Calibri"/>
      <family val="2"/>
      <scheme val="minor"/>
    </font>
    <font>
      <b/>
      <sz val="10"/>
      <color theme="1"/>
      <name val="Calibri"/>
      <family val="2"/>
      <scheme val="minor"/>
    </font>
    <font>
      <b/>
      <sz val="11"/>
      <color theme="1"/>
      <name val="Lucida Calligraphy"/>
      <family val="4"/>
    </font>
    <font>
      <i/>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48">
    <xf numFmtId="0" fontId="0" fillId="0" borderId="0" xfId="0"/>
    <xf numFmtId="0" fontId="0" fillId="3" borderId="0" xfId="0" applyFill="1"/>
    <xf numFmtId="0" fontId="5" fillId="4" borderId="2" xfId="0" applyFont="1" applyFill="1" applyBorder="1"/>
    <xf numFmtId="0" fontId="0" fillId="6" borderId="7" xfId="0" applyFill="1" applyBorder="1"/>
    <xf numFmtId="0" fontId="0" fillId="6" borderId="8" xfId="0" applyFill="1" applyBorder="1"/>
    <xf numFmtId="0" fontId="9" fillId="6" borderId="9" xfId="0" applyFont="1" applyFill="1" applyBorder="1" applyAlignment="1">
      <alignment horizontal="right"/>
    </xf>
    <xf numFmtId="0" fontId="0" fillId="6" borderId="11" xfId="0" applyFill="1" applyBorder="1"/>
    <xf numFmtId="0" fontId="0" fillId="6" borderId="12" xfId="0" applyFill="1" applyBorder="1"/>
    <xf numFmtId="0" fontId="11" fillId="6" borderId="10" xfId="4" applyFont="1" applyFill="1" applyBorder="1" applyProtection="1">
      <protection locked="0"/>
    </xf>
    <xf numFmtId="164" fontId="7" fillId="3" borderId="0" xfId="1" applyNumberFormat="1" applyFont="1" applyFill="1" applyProtection="1"/>
    <xf numFmtId="0" fontId="7" fillId="3" borderId="0" xfId="0" applyFont="1" applyFill="1"/>
    <xf numFmtId="0" fontId="5" fillId="4" borderId="0" xfId="0" applyFont="1" applyFill="1"/>
    <xf numFmtId="0" fontId="0" fillId="2" borderId="1" xfId="0" applyFill="1" applyBorder="1"/>
    <xf numFmtId="0" fontId="2" fillId="2" borderId="1" xfId="0" applyFont="1" applyFill="1" applyBorder="1"/>
    <xf numFmtId="0" fontId="0" fillId="6" borderId="0" xfId="0" applyFill="1"/>
    <xf numFmtId="0" fontId="8" fillId="6" borderId="0" xfId="0" applyFont="1" applyFill="1" applyAlignment="1">
      <alignment horizontal="right"/>
    </xf>
    <xf numFmtId="164" fontId="8" fillId="6" borderId="0" xfId="1" applyNumberFormat="1" applyFont="1" applyFill="1" applyBorder="1" applyAlignment="1" applyProtection="1"/>
    <xf numFmtId="9" fontId="2" fillId="6" borderId="0" xfId="2" applyFont="1" applyFill="1" applyBorder="1" applyAlignment="1" applyProtection="1">
      <alignment horizontal="center"/>
    </xf>
    <xf numFmtId="0" fontId="2" fillId="5" borderId="5" xfId="0" applyFont="1" applyFill="1" applyBorder="1"/>
    <xf numFmtId="0" fontId="2" fillId="5" borderId="3" xfId="0" applyFont="1" applyFill="1" applyBorder="1" applyAlignment="1">
      <alignment horizontal="center"/>
    </xf>
    <xf numFmtId="0" fontId="2" fillId="5" borderId="3" xfId="0" quotePrefix="1" applyFont="1" applyFill="1" applyBorder="1" applyAlignment="1">
      <alignment horizontal="center"/>
    </xf>
    <xf numFmtId="0" fontId="2" fillId="5" borderId="6" xfId="0" applyFont="1" applyFill="1" applyBorder="1" applyAlignment="1">
      <alignment horizontal="center"/>
    </xf>
    <xf numFmtId="0" fontId="2" fillId="6" borderId="0" xfId="0" quotePrefix="1" applyFont="1" applyFill="1"/>
    <xf numFmtId="0" fontId="2" fillId="6" borderId="0" xfId="0" applyFont="1" applyFill="1"/>
    <xf numFmtId="0" fontId="0" fillId="6" borderId="0" xfId="0" applyFill="1" applyAlignment="1">
      <alignment vertical="center"/>
    </xf>
    <xf numFmtId="0" fontId="0" fillId="6" borderId="4" xfId="0" applyFill="1" applyBorder="1" applyAlignment="1">
      <alignment vertical="center"/>
    </xf>
    <xf numFmtId="164" fontId="0" fillId="6" borderId="4" xfId="1" applyNumberFormat="1" applyFont="1" applyFill="1" applyBorder="1" applyAlignment="1" applyProtection="1">
      <alignment horizontal="center" vertical="center"/>
    </xf>
    <xf numFmtId="164" fontId="8" fillId="7" borderId="4" xfId="1" applyNumberFormat="1" applyFont="1" applyFill="1" applyBorder="1" applyAlignment="1" applyProtection="1">
      <alignment horizontal="center" vertical="center"/>
    </xf>
    <xf numFmtId="0" fontId="3" fillId="6" borderId="0" xfId="0" applyFont="1" applyFill="1" applyAlignment="1">
      <alignment vertical="center"/>
    </xf>
    <xf numFmtId="164" fontId="0" fillId="6" borderId="0" xfId="1" applyNumberFormat="1" applyFont="1" applyFill="1" applyAlignment="1" applyProtection="1">
      <alignment vertical="center"/>
    </xf>
    <xf numFmtId="165" fontId="0" fillId="6" borderId="0" xfId="2" applyNumberFormat="1" applyFont="1" applyFill="1" applyAlignment="1" applyProtection="1">
      <alignment vertical="center"/>
    </xf>
    <xf numFmtId="0" fontId="3" fillId="6" borderId="0" xfId="0" applyFont="1" applyFill="1"/>
    <xf numFmtId="164" fontId="0" fillId="6" borderId="0" xfId="1" applyNumberFormat="1" applyFont="1" applyFill="1" applyProtection="1"/>
    <xf numFmtId="165" fontId="0" fillId="6" borderId="0" xfId="2" applyNumberFormat="1" applyFont="1" applyFill="1" applyProtection="1"/>
    <xf numFmtId="0" fontId="2" fillId="6" borderId="0" xfId="0" applyFont="1" applyFill="1" applyAlignment="1">
      <alignment horizontal="right"/>
    </xf>
    <xf numFmtId="164" fontId="2" fillId="6" borderId="4" xfId="1" applyNumberFormat="1" applyFont="1" applyFill="1" applyBorder="1" applyProtection="1"/>
    <xf numFmtId="164" fontId="12" fillId="6" borderId="0" xfId="1" applyNumberFormat="1" applyFont="1" applyFill="1" applyProtection="1"/>
    <xf numFmtId="43" fontId="0" fillId="6" borderId="0" xfId="0" applyNumberFormat="1" applyFill="1"/>
    <xf numFmtId="0" fontId="0" fillId="6" borderId="0" xfId="0" applyFill="1" applyAlignment="1">
      <alignment vertical="top"/>
    </xf>
    <xf numFmtId="164" fontId="0" fillId="6" borderId="0" xfId="1" applyNumberFormat="1" applyFont="1" applyFill="1" applyAlignment="1" applyProtection="1">
      <alignment vertical="top"/>
    </xf>
    <xf numFmtId="165" fontId="0" fillId="6" borderId="0" xfId="2" applyNumberFormat="1" applyFont="1" applyFill="1" applyAlignment="1" applyProtection="1">
      <alignment vertical="top"/>
    </xf>
    <xf numFmtId="164" fontId="8" fillId="5" borderId="13" xfId="1" applyNumberFormat="1" applyFont="1" applyFill="1" applyBorder="1" applyAlignment="1"/>
    <xf numFmtId="164" fontId="0" fillId="6" borderId="4" xfId="1" applyNumberFormat="1" applyFont="1" applyFill="1" applyBorder="1" applyAlignment="1">
      <alignment horizontal="center" vertical="center"/>
    </xf>
    <xf numFmtId="164" fontId="1" fillId="6" borderId="4" xfId="1" applyNumberFormat="1" applyFont="1" applyFill="1" applyBorder="1" applyAlignment="1" applyProtection="1">
      <alignment horizontal="center" vertical="center"/>
    </xf>
    <xf numFmtId="0" fontId="6" fillId="3" borderId="0" xfId="4" applyFont="1" applyFill="1" applyAlignment="1" applyProtection="1">
      <alignment horizontal="left"/>
      <protection locked="0"/>
    </xf>
    <xf numFmtId="0" fontId="0" fillId="0" borderId="0" xfId="0" applyAlignment="1">
      <alignment horizontal="left" vertical="top" wrapText="1"/>
    </xf>
    <xf numFmtId="164" fontId="14" fillId="6" borderId="0" xfId="1" applyNumberFormat="1" applyFont="1" applyFill="1" applyAlignment="1" applyProtection="1">
      <alignment horizontal="left" vertical="center" wrapText="1"/>
    </xf>
    <xf numFmtId="0" fontId="0" fillId="6" borderId="0" xfId="0" applyFill="1" applyAlignment="1">
      <alignment horizontal="left"/>
    </xf>
  </cellXfs>
  <cellStyles count="5">
    <cellStyle name="Comma" xfId="1" builtinId="3"/>
    <cellStyle name="Hyperlink" xfId="4" builtinId="8"/>
    <cellStyle name="Normal" xfId="0" builtinId="0"/>
    <cellStyle name="Normal 2" xfId="3" xr:uid="{00000000-0005-0000-0000-000003000000}"/>
    <cellStyle name="Percent" xfId="2" builtinId="5"/>
  </cellStyles>
  <dxfs count="7">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45720"/>
          <a:ext cx="9693910" cy="1096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udit.transportation.org/wp-content/uploads/sites/14/2019/03/QAs.pdf" TargetMode="External"/><Relationship Id="rId2" Type="http://schemas.openxmlformats.org/officeDocument/2006/relationships/hyperlink" Target="https://audit.transportation.org/wp-content/uploads/sites/14/2023/03/Instructions_NCM.pdf" TargetMode="External"/><Relationship Id="rId1" Type="http://schemas.openxmlformats.org/officeDocument/2006/relationships/hyperlink" Target="https://downloads.transportation.org/Copy%20of%20Sample%20NCM%20Compliance%20Worksheet.xls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9"/>
  <sheetViews>
    <sheetView workbookViewId="0">
      <selection activeCell="C5" sqref="C5"/>
    </sheetView>
  </sheetViews>
  <sheetFormatPr defaultColWidth="8.90625" defaultRowHeight="14.5" x14ac:dyDescent="0.35"/>
  <cols>
    <col min="1" max="2" width="4.08984375" style="1" customWidth="1"/>
    <col min="3" max="3" width="70.54296875" style="1" customWidth="1"/>
    <col min="4" max="16384" width="8.90625" style="1"/>
  </cols>
  <sheetData>
    <row r="1" spans="1:3" s="2" customFormat="1" ht="24" thickBot="1" x14ac:dyDescent="0.6">
      <c r="A1" s="2" t="s">
        <v>26</v>
      </c>
    </row>
    <row r="2" spans="1:3" ht="15" thickBot="1" x14ac:dyDescent="0.4"/>
    <row r="3" spans="1:3" x14ac:dyDescent="0.35">
      <c r="B3" s="3"/>
      <c r="C3" s="4"/>
    </row>
    <row r="4" spans="1:3" ht="18.5" x14ac:dyDescent="0.45">
      <c r="B4" s="5" t="s">
        <v>10</v>
      </c>
      <c r="C4" s="8" t="s">
        <v>12</v>
      </c>
    </row>
    <row r="5" spans="1:3" ht="18.5" x14ac:dyDescent="0.45">
      <c r="B5" s="5" t="s">
        <v>10</v>
      </c>
      <c r="C5" s="8" t="s">
        <v>29</v>
      </c>
    </row>
    <row r="6" spans="1:3" ht="18.5" x14ac:dyDescent="0.45">
      <c r="B6" s="5" t="s">
        <v>10</v>
      </c>
      <c r="C6" s="8" t="s">
        <v>11</v>
      </c>
    </row>
    <row r="7" spans="1:3" ht="18.5" x14ac:dyDescent="0.45">
      <c r="B7" s="5" t="s">
        <v>10</v>
      </c>
      <c r="C7" s="8" t="s">
        <v>23</v>
      </c>
    </row>
    <row r="8" spans="1:3" ht="18.5" x14ac:dyDescent="0.45">
      <c r="B8" s="5" t="s">
        <v>10</v>
      </c>
      <c r="C8" s="8" t="s">
        <v>22</v>
      </c>
    </row>
    <row r="9" spans="1:3" ht="15" thickBot="1" x14ac:dyDescent="0.4">
      <c r="B9" s="6"/>
      <c r="C9" s="7"/>
    </row>
  </sheetData>
  <sheetProtection algorithmName="SHA-512" hashValue="tjBpwVsztvQGQJHOZNTQWJsCtqeAh4aB7t1x0ewBoeI5q6X6N5IuHs2yapIMylFJWzxo9zll8FSdinEH88SCaQ==" saltValue="h/I+Z1KJozu3SXgoB2F5Dg==" spinCount="100000" sheet="1" selectLockedCells="1"/>
  <hyperlinks>
    <hyperlink ref="C8" r:id="rId1" xr:uid="{00000000-0004-0000-0000-000000000000}"/>
    <hyperlink ref="C6" location="'Position Descriptions'!A1" display="Position Descriptions" xr:uid="{00000000-0004-0000-0000-000001000000}"/>
    <hyperlink ref="C5" r:id="rId2" xr:uid="{00000000-0004-0000-0000-000003000000}"/>
    <hyperlink ref="C7" r:id="rId3" xr:uid="{00000000-0004-0000-0000-000004000000}"/>
    <hyperlink ref="C4" location="NCMTool!A1" display="National Compensation Matrix Tool" xr:uid="{30F6F75D-B18E-4416-B3C3-A4CBBD579F9B}"/>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
  <sheetViews>
    <sheetView showGridLines="0" topLeftCell="A25" zoomScaleNormal="100" workbookViewId="0">
      <selection activeCell="Q33" sqref="Q33"/>
    </sheetView>
  </sheetViews>
  <sheetFormatPr defaultColWidth="8.90625" defaultRowHeight="14.5" x14ac:dyDescent="0.35"/>
  <sheetData/>
  <sheetProtection sheet="1" objects="1" scenarios="1" selectLockedCells="1" selectUnlockedCell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6" tint="-0.499984740745262"/>
    <pageSetUpPr fitToPage="1"/>
  </sheetPr>
  <dimension ref="A1:K39"/>
  <sheetViews>
    <sheetView tabSelected="1" workbookViewId="0">
      <pane ySplit="3" topLeftCell="A4" activePane="bottomLeft" state="frozenSplit"/>
      <selection activeCell="Q33" sqref="Q33"/>
      <selection pane="bottomLeft" activeCell="C6" sqref="C6"/>
    </sheetView>
  </sheetViews>
  <sheetFormatPr defaultColWidth="8.90625" defaultRowHeight="14.5" x14ac:dyDescent="0.35"/>
  <cols>
    <col min="1" max="1" width="2.90625" style="14" customWidth="1"/>
    <col min="2" max="2" width="63.08984375" style="14" customWidth="1"/>
    <col min="3" max="4" width="22.6328125" style="14" customWidth="1"/>
    <col min="5" max="5" width="25.36328125" style="14" customWidth="1"/>
    <col min="6" max="6" width="2.90625" style="14" customWidth="1"/>
    <col min="7" max="7" width="9.6328125" style="14" hidden="1" customWidth="1"/>
    <col min="8" max="8" width="11.54296875" style="14" hidden="1" customWidth="1"/>
    <col min="9" max="10" width="9.6328125" style="14" customWidth="1"/>
    <col min="11" max="11" width="11.08984375" style="14" bestFit="1" customWidth="1"/>
    <col min="12" max="16384" width="8.90625" style="14"/>
  </cols>
  <sheetData>
    <row r="1" spans="1:11" s="10" customFormat="1" ht="12" x14ac:dyDescent="0.3">
      <c r="A1" s="44" t="s">
        <v>4</v>
      </c>
      <c r="B1" s="44"/>
      <c r="C1" s="9"/>
      <c r="D1" s="9"/>
      <c r="E1" s="9"/>
    </row>
    <row r="2" spans="1:11" s="11" customFormat="1" ht="23.5" x14ac:dyDescent="0.55000000000000004">
      <c r="A2" s="11" t="s">
        <v>27</v>
      </c>
    </row>
    <row r="3" spans="1:11" s="12" customFormat="1" x14ac:dyDescent="0.35">
      <c r="B3" s="13" t="s">
        <v>13</v>
      </c>
    </row>
    <row r="4" spans="1:11" ht="15" thickBot="1" x14ac:dyDescent="0.4"/>
    <row r="5" spans="1:11" ht="19" thickBot="1" x14ac:dyDescent="0.5">
      <c r="B5" s="15" t="s">
        <v>17</v>
      </c>
      <c r="C5" s="41">
        <v>8000000</v>
      </c>
      <c r="D5" s="16"/>
    </row>
    <row r="6" spans="1:11" x14ac:dyDescent="0.35">
      <c r="G6" s="17"/>
      <c r="H6" s="17"/>
      <c r="I6" s="17"/>
      <c r="J6" s="17"/>
    </row>
    <row r="7" spans="1:11" x14ac:dyDescent="0.35">
      <c r="B7" s="18" t="s">
        <v>0</v>
      </c>
      <c r="C7" s="19" t="s">
        <v>15</v>
      </c>
      <c r="D7" s="20" t="s">
        <v>14</v>
      </c>
      <c r="E7" s="21" t="s">
        <v>16</v>
      </c>
      <c r="G7" s="22" t="s">
        <v>20</v>
      </c>
      <c r="H7" s="23" t="s">
        <v>21</v>
      </c>
    </row>
    <row r="8" spans="1:11" s="24" customFormat="1" ht="30" customHeight="1" x14ac:dyDescent="0.35">
      <c r="B8" s="25" t="s">
        <v>5</v>
      </c>
      <c r="C8" s="42">
        <f>IF(C5&lt;7500000,"N/A",LN(IF($C$5&lt;$C$21, $C$21, IF($C$5&gt;$C$22, $C$22, $C$5)))*G8+H8)</f>
        <v>230907.15325126078</v>
      </c>
      <c r="D8" s="42">
        <f>IF(C5&lt;7500000,"N/A",(18018.2639025031))</f>
        <v>18018.263902503099</v>
      </c>
      <c r="E8" s="27">
        <f>IF(C5&gt;=7500000,(IF(C8+D8&gt;$C$20,$C$20,C8+D8)),"See Footnote")</f>
        <v>248925.41715376388</v>
      </c>
      <c r="F8" s="28">
        <f t="shared" ref="F8:F15" si="0">IFERROR(IF(C8+D8&gt;$C$20, 1, 0), 0)</f>
        <v>0</v>
      </c>
      <c r="G8" s="29">
        <v>21483.054852241843</v>
      </c>
      <c r="H8" s="29">
        <v>-110564.97457915029</v>
      </c>
      <c r="I8" s="29"/>
      <c r="J8" s="30"/>
    </row>
    <row r="9" spans="1:11" s="24" customFormat="1" ht="30" customHeight="1" x14ac:dyDescent="0.35">
      <c r="B9" s="25" t="s">
        <v>6</v>
      </c>
      <c r="C9" s="43">
        <f t="shared" ref="C9:C15" si="1">LN(IF($C$5&lt;$C$21, $C$21, IF($C$5&gt;$C$22, $C$22, $C$5)))*G9+H9</f>
        <v>353710.70306485565</v>
      </c>
      <c r="D9" s="26">
        <v>63459.823999421496</v>
      </c>
      <c r="E9" s="27">
        <f t="shared" ref="E9:E15" si="2">IF(C9+D9&gt;$C$20, $C$20, C9+D9)</f>
        <v>417170.52706427715</v>
      </c>
      <c r="F9" s="28">
        <f t="shared" si="0"/>
        <v>0</v>
      </c>
      <c r="G9" s="29">
        <v>139520.4305550165</v>
      </c>
      <c r="H9" s="29">
        <v>-1863959.8575288542</v>
      </c>
      <c r="I9" s="46" t="s">
        <v>24</v>
      </c>
      <c r="J9" s="46"/>
      <c r="K9" s="46"/>
    </row>
    <row r="10" spans="1:11" s="24" customFormat="1" ht="30" customHeight="1" x14ac:dyDescent="0.35">
      <c r="B10" s="25" t="s">
        <v>7</v>
      </c>
      <c r="C10" s="43">
        <f t="shared" si="1"/>
        <v>256622.200546604</v>
      </c>
      <c r="D10" s="26">
        <v>25909.2984174997</v>
      </c>
      <c r="E10" s="27">
        <f t="shared" si="2"/>
        <v>282531.4989641037</v>
      </c>
      <c r="F10" s="28">
        <f t="shared" si="0"/>
        <v>0</v>
      </c>
      <c r="G10" s="29">
        <v>78755.899766131115</v>
      </c>
      <c r="H10" s="29">
        <v>-995199.05380042281</v>
      </c>
      <c r="I10" s="29"/>
      <c r="J10" s="30"/>
    </row>
    <row r="11" spans="1:11" s="24" customFormat="1" ht="30" customHeight="1" x14ac:dyDescent="0.35">
      <c r="B11" s="25" t="s">
        <v>8</v>
      </c>
      <c r="C11" s="43">
        <f t="shared" si="1"/>
        <v>231791.23546455835</v>
      </c>
      <c r="D11" s="26">
        <v>28331.138719537499</v>
      </c>
      <c r="E11" s="27">
        <f t="shared" si="2"/>
        <v>260122.37418409585</v>
      </c>
      <c r="F11" s="28">
        <f t="shared" si="0"/>
        <v>0</v>
      </c>
      <c r="G11" s="29">
        <v>67522.308873472881</v>
      </c>
      <c r="H11" s="29">
        <v>-841472.62973666762</v>
      </c>
      <c r="I11" s="29"/>
      <c r="J11" s="30"/>
    </row>
    <row r="12" spans="1:11" s="24" customFormat="1" ht="30" customHeight="1" x14ac:dyDescent="0.35">
      <c r="B12" s="25" t="s">
        <v>3</v>
      </c>
      <c r="C12" s="43">
        <f t="shared" si="1"/>
        <v>205450.58710856631</v>
      </c>
      <c r="D12" s="26">
        <v>18190.310067654998</v>
      </c>
      <c r="E12" s="27">
        <f t="shared" si="2"/>
        <v>223640.8971762213</v>
      </c>
      <c r="F12" s="28">
        <f t="shared" si="0"/>
        <v>0</v>
      </c>
      <c r="G12" s="29">
        <v>39114.176631748451</v>
      </c>
      <c r="H12" s="29">
        <v>-416267.37687009433</v>
      </c>
      <c r="I12" s="29"/>
      <c r="J12" s="30"/>
    </row>
    <row r="13" spans="1:11" s="24" customFormat="1" ht="30" customHeight="1" x14ac:dyDescent="0.35">
      <c r="B13" s="25" t="s">
        <v>1</v>
      </c>
      <c r="C13" s="43">
        <f t="shared" si="1"/>
        <v>219632.80992784922</v>
      </c>
      <c r="D13" s="26">
        <v>30908.700085367102</v>
      </c>
      <c r="E13" s="27">
        <f t="shared" si="2"/>
        <v>250541.51001321632</v>
      </c>
      <c r="F13" s="28">
        <f t="shared" si="0"/>
        <v>0</v>
      </c>
      <c r="G13" s="29">
        <v>70510.442193741881</v>
      </c>
      <c r="H13" s="29">
        <v>-901127.29126640304</v>
      </c>
      <c r="I13" s="29"/>
      <c r="J13" s="30"/>
    </row>
    <row r="14" spans="1:11" s="24" customFormat="1" ht="30" customHeight="1" x14ac:dyDescent="0.35">
      <c r="B14" s="25" t="s">
        <v>9</v>
      </c>
      <c r="C14" s="43">
        <f t="shared" si="1"/>
        <v>215230.29500089132</v>
      </c>
      <c r="D14" s="26">
        <v>5448.1010968675</v>
      </c>
      <c r="E14" s="27">
        <f t="shared" si="2"/>
        <v>220678.39609775881</v>
      </c>
      <c r="F14" s="28">
        <f t="shared" si="0"/>
        <v>0</v>
      </c>
      <c r="G14" s="29">
        <v>34675.004674133801</v>
      </c>
      <c r="H14" s="29">
        <v>-335927.24334940105</v>
      </c>
      <c r="I14" s="29"/>
      <c r="J14" s="30"/>
    </row>
    <row r="15" spans="1:11" s="24" customFormat="1" ht="30" customHeight="1" x14ac:dyDescent="0.35">
      <c r="B15" s="25" t="s">
        <v>2</v>
      </c>
      <c r="C15" s="43">
        <f t="shared" si="1"/>
        <v>124797.32131635051</v>
      </c>
      <c r="D15" s="26">
        <v>10328.6473549128</v>
      </c>
      <c r="E15" s="27">
        <f t="shared" si="2"/>
        <v>135125.96867126331</v>
      </c>
      <c r="F15" s="28">
        <f t="shared" si="0"/>
        <v>0</v>
      </c>
      <c r="G15" s="29">
        <v>17905.556559065335</v>
      </c>
      <c r="H15" s="29">
        <v>-159810.64250746139</v>
      </c>
      <c r="I15" s="29"/>
      <c r="J15" s="30"/>
    </row>
    <row r="16" spans="1:11" x14ac:dyDescent="0.35">
      <c r="B16" s="14" t="str">
        <f>IF(C5&lt;C21, "* The NCM has a gross revenue floor of $2M.  Formulaic results are shown for $2M.", IF(C5&gt;C22, "* The NCM has a gross revenue ceiling of $500M.  Formulaic results are shown for $500M", ""))</f>
        <v/>
      </c>
      <c r="F16" s="31">
        <f>SUM(F8:F15)</f>
        <v>0</v>
      </c>
    </row>
    <row r="17" spans="2:11" x14ac:dyDescent="0.35">
      <c r="B17" s="14" t="str">
        <f>IF(F16&gt;0, "** At the time of this release, all positions are subject to a statutory compensation cap of $589,000 until a new authorized amount is published by OFPP.", "")</f>
        <v/>
      </c>
      <c r="G17" s="22"/>
    </row>
    <row r="18" spans="2:11" x14ac:dyDescent="0.35">
      <c r="B18" s="47" t="str">
        <f>IF(C5&lt;7500000,"*** Compensation benchmarking for the Chairman (non-CEO) position is unavailable at Gross Revenue values below $7.5M","")</f>
        <v/>
      </c>
      <c r="C18" s="47"/>
      <c r="D18" s="47"/>
      <c r="E18" s="47"/>
      <c r="H18" s="22"/>
    </row>
    <row r="20" spans="2:11" x14ac:dyDescent="0.35">
      <c r="B20" s="34" t="s">
        <v>28</v>
      </c>
      <c r="C20" s="35">
        <v>589000</v>
      </c>
      <c r="D20" s="32"/>
      <c r="E20" s="32"/>
      <c r="G20" s="32"/>
      <c r="H20" s="32"/>
      <c r="I20" s="32"/>
      <c r="J20" s="33"/>
    </row>
    <row r="21" spans="2:11" x14ac:dyDescent="0.35">
      <c r="B21" s="34" t="s">
        <v>18</v>
      </c>
      <c r="C21" s="35">
        <v>2000000</v>
      </c>
      <c r="D21" s="36"/>
      <c r="E21" s="32"/>
      <c r="G21" s="32"/>
      <c r="H21" s="32"/>
      <c r="I21" s="32"/>
      <c r="J21" s="33"/>
    </row>
    <row r="22" spans="2:11" x14ac:dyDescent="0.35">
      <c r="B22" s="34" t="s">
        <v>19</v>
      </c>
      <c r="C22" s="35">
        <v>500000000</v>
      </c>
      <c r="D22" s="32"/>
      <c r="E22" s="32"/>
      <c r="G22" s="32"/>
      <c r="H22" s="32"/>
      <c r="I22" s="32"/>
      <c r="J22" s="33"/>
    </row>
    <row r="23" spans="2:11" x14ac:dyDescent="0.35">
      <c r="D23" s="32"/>
      <c r="E23" s="32"/>
      <c r="G23" s="32"/>
      <c r="H23" s="32"/>
      <c r="I23" s="32"/>
      <c r="J23" s="33"/>
    </row>
    <row r="24" spans="2:11" s="38" customFormat="1" ht="80" customHeight="1" x14ac:dyDescent="0.35">
      <c r="B24" s="45" t="s">
        <v>25</v>
      </c>
      <c r="C24" s="45"/>
      <c r="D24" s="45"/>
      <c r="E24" s="45"/>
      <c r="G24" s="39"/>
      <c r="H24" s="39"/>
      <c r="I24" s="39"/>
      <c r="J24" s="40"/>
    </row>
    <row r="25" spans="2:11" x14ac:dyDescent="0.35">
      <c r="D25" s="32"/>
      <c r="E25" s="32"/>
      <c r="G25" s="32"/>
      <c r="H25" s="32"/>
      <c r="I25" s="32"/>
      <c r="J25" s="33"/>
    </row>
    <row r="26" spans="2:11" x14ac:dyDescent="0.35">
      <c r="D26" s="32"/>
      <c r="E26" s="32"/>
      <c r="G26" s="32"/>
      <c r="H26" s="32"/>
      <c r="I26" s="32"/>
      <c r="J26" s="33"/>
    </row>
    <row r="27" spans="2:11" x14ac:dyDescent="0.35">
      <c r="D27" s="32"/>
      <c r="E27" s="32"/>
    </row>
    <row r="28" spans="2:11" x14ac:dyDescent="0.35">
      <c r="D28" s="32"/>
      <c r="E28" s="32"/>
      <c r="G28" s="22"/>
    </row>
    <row r="29" spans="2:11" x14ac:dyDescent="0.35">
      <c r="G29" s="32"/>
      <c r="H29" s="32"/>
      <c r="I29" s="32"/>
      <c r="J29" s="33"/>
    </row>
    <row r="30" spans="2:11" x14ac:dyDescent="0.35">
      <c r="G30" s="32"/>
      <c r="H30" s="32"/>
      <c r="I30" s="32"/>
      <c r="J30" s="33"/>
      <c r="K30" s="37"/>
    </row>
    <row r="31" spans="2:11" x14ac:dyDescent="0.35">
      <c r="D31" s="32"/>
      <c r="E31" s="32"/>
      <c r="G31" s="32"/>
      <c r="H31" s="32"/>
      <c r="I31" s="32"/>
      <c r="J31" s="33"/>
    </row>
    <row r="32" spans="2:11" x14ac:dyDescent="0.35">
      <c r="D32" s="32"/>
      <c r="E32" s="32"/>
      <c r="G32" s="32"/>
      <c r="H32" s="32"/>
      <c r="I32" s="32"/>
      <c r="J32" s="33"/>
    </row>
    <row r="33" spans="4:10" x14ac:dyDescent="0.35">
      <c r="D33" s="32"/>
      <c r="E33" s="32"/>
      <c r="G33" s="32"/>
      <c r="H33" s="32"/>
      <c r="I33" s="32"/>
      <c r="J33" s="33"/>
    </row>
    <row r="34" spans="4:10" x14ac:dyDescent="0.35">
      <c r="D34" s="32"/>
      <c r="E34" s="32"/>
      <c r="G34" s="32"/>
      <c r="H34" s="32"/>
      <c r="I34" s="32"/>
      <c r="J34" s="33"/>
    </row>
    <row r="35" spans="4:10" x14ac:dyDescent="0.35">
      <c r="D35" s="32"/>
      <c r="E35" s="32"/>
      <c r="G35" s="32"/>
      <c r="H35" s="32"/>
      <c r="I35" s="32"/>
      <c r="J35" s="33"/>
    </row>
    <row r="36" spans="4:10" x14ac:dyDescent="0.35">
      <c r="D36" s="32"/>
      <c r="E36" s="32"/>
      <c r="G36" s="32"/>
      <c r="H36" s="32"/>
      <c r="I36" s="32"/>
      <c r="J36" s="33"/>
    </row>
    <row r="37" spans="4:10" x14ac:dyDescent="0.35">
      <c r="D37" s="32"/>
      <c r="E37" s="32"/>
      <c r="G37" s="32"/>
      <c r="H37" s="32"/>
      <c r="I37" s="32"/>
      <c r="J37" s="33"/>
    </row>
    <row r="38" spans="4:10" x14ac:dyDescent="0.35">
      <c r="D38" s="32"/>
      <c r="E38" s="32"/>
    </row>
    <row r="39" spans="4:10" x14ac:dyDescent="0.35">
      <c r="D39" s="32"/>
      <c r="E39" s="32"/>
    </row>
  </sheetData>
  <sheetProtection algorithmName="SHA-512" hashValue="tT08OP0arbHF3nxibFDiZtxOOnWCsI7QsLFGYlIL3IGnttMH3AFNbQvM5WngDK774KyZxZd2y54Qbabwi1pRJw==" saltValue="UmjsmB0YMQgrkneVyy/x9g==" spinCount="100000" sheet="1" objects="1" scenarios="1"/>
  <protectedRanges>
    <protectedRange sqref="C5" name="Range1"/>
  </protectedRanges>
  <mergeCells count="4">
    <mergeCell ref="A1:B1"/>
    <mergeCell ref="B24:E24"/>
    <mergeCell ref="I9:K9"/>
    <mergeCell ref="B18:E18"/>
  </mergeCells>
  <conditionalFormatting sqref="C20 B17:E17">
    <cfRule type="expression" dxfId="6" priority="11">
      <formula>$F$16&gt;0</formula>
    </cfRule>
  </conditionalFormatting>
  <conditionalFormatting sqref="C21">
    <cfRule type="expression" dxfId="5" priority="7">
      <formula>$C$5&lt;$C$21</formula>
    </cfRule>
  </conditionalFormatting>
  <conditionalFormatting sqref="C22">
    <cfRule type="expression" dxfId="4" priority="6">
      <formula>$C$5&gt;$C$22</formula>
    </cfRule>
  </conditionalFormatting>
  <conditionalFormatting sqref="B16:E16">
    <cfRule type="expression" dxfId="3" priority="428">
      <formula>$C$5&gt;$C$22</formula>
    </cfRule>
    <cfRule type="expression" dxfId="2" priority="429">
      <formula>$C$5&lt;$C$21</formula>
    </cfRule>
  </conditionalFormatting>
  <conditionalFormatting sqref="E8:E15">
    <cfRule type="expression" dxfId="1" priority="430">
      <formula>$C8+$D8&gt;$C$20</formula>
    </cfRule>
  </conditionalFormatting>
  <conditionalFormatting sqref="B18">
    <cfRule type="expression" dxfId="0" priority="1">
      <formula>$C$5&lt;7500000</formula>
    </cfRule>
  </conditionalFormatting>
  <hyperlinks>
    <hyperlink ref="A1" location="Menu!A1" display="&lt;&lt;&lt; Back to Menu" xr:uid="{00000000-0004-0000-0200-000000000000}"/>
  </hyperlinks>
  <pageMargins left="0.7" right="0.7" top="0.75" bottom="0.75" header="0.3" footer="0.3"/>
  <pageSetup scale="8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2FE117D2FF81488D9EBA36A65D6F5C" ma:contentTypeVersion="26" ma:contentTypeDescription="Create a new document." ma:contentTypeScope="" ma:versionID="939cddaf6882a0ca4760db3e6832f00b">
  <xsd:schema xmlns:xsd="http://www.w3.org/2001/XMLSchema" xmlns:xs="http://www.w3.org/2001/XMLSchema" xmlns:p="http://schemas.microsoft.com/office/2006/metadata/properties" xmlns:ns2="96798f38-90bd-450e-bc6d-ebd8795efa1c" xmlns:ns3="a312d7e9-3e3c-41fb-8055-0bde4118e4be" xmlns:ns4="77cd4c5f-8d52-4f71-9a89-edcb72d76ebc" targetNamespace="http://schemas.microsoft.com/office/2006/metadata/properties" ma:root="true" ma:fieldsID="9399bbfb2a3ca5b0c8b3d094cb17f624" ns2:_="" ns3:_="" ns4:_="">
    <xsd:import namespace="96798f38-90bd-450e-bc6d-ebd8795efa1c"/>
    <xsd:import namespace="a312d7e9-3e3c-41fb-8055-0bde4118e4be"/>
    <xsd:import namespace="77cd4c5f-8d52-4f71-9a89-edcb72d76ebc"/>
    <xsd:element name="properties">
      <xsd:complexType>
        <xsd:sequence>
          <xsd:element name="documentManagement">
            <xsd:complexType>
              <xsd:all>
                <xsd:element ref="ns2:SharedWithUsers" minOccurs="0"/>
                <xsd:element ref="ns3:Notes0" minOccurs="0"/>
                <xsd:element ref="ns3:Functional_x0020_Area" minOccurs="0"/>
                <xsd:element ref="ns3:Status" minOccurs="0"/>
                <xsd:element ref="ns3:Category" minOccurs="0"/>
                <xsd:element ref="ns3:Country" minOccurs="0"/>
                <xsd:element ref="ns3:Contacts" minOccurs="0"/>
                <xsd:element ref="ns3:MediaServiceDateTaken" minOccurs="0"/>
                <xsd:element ref="ns3:MediaLengthInSecond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798f38-90bd-450e-bc6d-ebd8795efa1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12d7e9-3e3c-41fb-8055-0bde4118e4be" elementFormDefault="qualified">
    <xsd:import namespace="http://schemas.microsoft.com/office/2006/documentManagement/types"/>
    <xsd:import namespace="http://schemas.microsoft.com/office/infopath/2007/PartnerControls"/>
    <xsd:element name="Notes0" ma:index="9" nillable="true" ma:displayName="Notes" ma:internalName="Notes0">
      <xsd:simpleType>
        <xsd:restriction base="dms:Text">
          <xsd:maxLength value="255"/>
        </xsd:restriction>
      </xsd:simpleType>
    </xsd:element>
    <xsd:element name="Functional_x0020_Area" ma:index="10" nillable="true" ma:displayName="Functional Area" ma:format="Dropdown" ma:internalName="Functional_x0020_Area">
      <xsd:simpleType>
        <xsd:restriction base="dms:Choice">
          <xsd:enumeration value="AP"/>
          <xsd:enumeration value="AR"/>
          <xsd:enumeration value="FPA"/>
          <xsd:enumeration value="TC"/>
          <xsd:enumeration value="PR"/>
          <xsd:enumeration value="GL"/>
        </xsd:restriction>
      </xsd:simpleType>
    </xsd:element>
    <xsd:element name="Status" ma:index="11" nillable="true" ma:displayName="Status" ma:format="Dropdown" ma:internalName="Status">
      <xsd:simpleType>
        <xsd:restriction base="dms:Choice">
          <xsd:enumeration value="Archived"/>
          <xsd:enumeration value="Published"/>
          <xsd:enumeration value="Source"/>
        </xsd:restriction>
      </xsd:simpleType>
    </xsd:element>
    <xsd:element name="Category" ma:index="12" nillable="true" ma:displayName="Category" ma:format="Dropdown" ma:internalName="Category">
      <xsd:complexType>
        <xsd:complexContent>
          <xsd:extension base="dms:MultiChoice">
            <xsd:sequence>
              <xsd:element name="Value" maxOccurs="unbounded" minOccurs="0" nillable="true">
                <xsd:simpleType>
                  <xsd:restriction base="dms:Choice">
                    <xsd:enumeration value="Form"/>
                    <xsd:enumeration value="Guideline"/>
                    <xsd:enumeration value="Informational"/>
                    <xsd:enumeration value="Macro"/>
                    <xsd:enumeration value="Policy"/>
                    <xsd:enumeration value="Procedure"/>
                    <xsd:enumeration value="Reference Article or Video"/>
                    <xsd:enumeration value="Template"/>
                    <xsd:enumeration value="Tools"/>
                    <xsd:enumeration value="Webinar"/>
                  </xsd:restriction>
                </xsd:simpleType>
              </xsd:element>
            </xsd:sequence>
          </xsd:extension>
        </xsd:complexContent>
      </xsd:complexType>
    </xsd:element>
    <xsd:element name="Country" ma:index="13" nillable="true" ma:displayName="Country" ma:internalName="Country">
      <xsd:complexType>
        <xsd:complexContent>
          <xsd:extension base="dms:MultiChoice">
            <xsd:sequence>
              <xsd:element name="Value" maxOccurs="unbounded" minOccurs="0" nillable="true">
                <xsd:simpleType>
                  <xsd:restriction base="dms:Choice">
                    <xsd:enumeration value="Australia"/>
                    <xsd:enumeration value="Canada"/>
                    <xsd:enumeration value="United States"/>
                  </xsd:restriction>
                </xsd:simpleType>
              </xsd:element>
            </xsd:sequence>
          </xsd:extension>
        </xsd:complexContent>
      </xsd:complexType>
    </xsd:element>
    <xsd:element name="Contacts" ma:index="14" nillable="true" ma:displayName="Contacts" ma:list="UserInfo" ma:SharePointGroup="0" ma:internalName="Contac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b1c046d-add4-4344-b167-063fb8b8fbe0"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7cd4c5f-8d52-4f71-9a89-edcb72d76ebc"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7e5b92c5-08f0-4d12-ad00-47a664973c73}" ma:internalName="TaxCatchAll" ma:showField="CatchAllData" ma:web="77cd4c5f-8d52-4f71-9a89-edcb72d76e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2817B5-A47A-4657-B58B-DFE3635B89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798f38-90bd-450e-bc6d-ebd8795efa1c"/>
    <ds:schemaRef ds:uri="a312d7e9-3e3c-41fb-8055-0bde4118e4be"/>
    <ds:schemaRef ds:uri="77cd4c5f-8d52-4f71-9a89-edcb72d76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20B417-CDE2-4CE7-A5F6-7319B79C27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Menu</vt:lpstr>
      <vt:lpstr>Position Descriptions</vt:lpstr>
      <vt:lpstr>NCMTool</vt:lpstr>
      <vt:lpstr>position_descriptions</vt:lpstr>
      <vt:lpstr>NCMTool!Print_Area</vt:lpstr>
      <vt:lpstr>NCMTool!Print_Titles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Scot Gormley</cp:lastModifiedBy>
  <cp:lastPrinted>2019-03-25T17:18:15Z</cp:lastPrinted>
  <dcterms:created xsi:type="dcterms:W3CDTF">2012-02-14T20:31:24Z</dcterms:created>
  <dcterms:modified xsi:type="dcterms:W3CDTF">2023-03-15T18:20:54Z</dcterms:modified>
</cp:coreProperties>
</file>