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4700" windowHeight="7680" activeTab="0"/>
  </bookViews>
  <sheets>
    <sheet name="2009 Taxes " sheetId="1" r:id="rId1"/>
  </sheets>
  <definedNames>
    <definedName name="_xlnm._FilterDatabase" localSheetId="0" hidden="1">'2009 Taxes '!$A$1:$AC$568</definedName>
    <definedName name="_xlnm.Print_Area" localSheetId="0">'2009 Taxes '!$A:$IV</definedName>
    <definedName name="_xlnm.Print_Titles" localSheetId="0">'2009 Taxes '!$A:$C,'2009 Taxes '!$1:$2</definedName>
  </definedNames>
  <calcPr fullCalcOnLoad="1"/>
</workbook>
</file>

<file path=xl/sharedStrings.xml><?xml version="1.0" encoding="utf-8"?>
<sst xmlns="http://schemas.openxmlformats.org/spreadsheetml/2006/main" count="1821" uniqueCount="1173">
  <si>
    <t>MUNI-</t>
  </si>
  <si>
    <t>MUNICIPALITY</t>
  </si>
  <si>
    <t>COUNTY</t>
  </si>
  <si>
    <t>R/E</t>
  </si>
  <si>
    <t>Net Valuation Taxable (Col. 6)</t>
  </si>
  <si>
    <t>State Equalization Table Average Ratio</t>
  </si>
  <si>
    <t>State Equalization Table Average Ratio (Decimal Form)</t>
  </si>
  <si>
    <t>Net County Taxes Apportioned Less Col 12AV</t>
  </si>
  <si>
    <t>County Library Taxes</t>
  </si>
  <si>
    <t>Local Health Services Taxes</t>
  </si>
  <si>
    <t>County Open Space Preservation Trust Fund</t>
  </si>
  <si>
    <t>Total County Levy</t>
  </si>
  <si>
    <t>As Required by District School Budget</t>
  </si>
  <si>
    <t>Regional Consolidated and Joint School Budget</t>
  </si>
  <si>
    <t>As Required by Local Municipal Budget</t>
  </si>
  <si>
    <t>Total School Levy</t>
  </si>
  <si>
    <t>Local Municipal Purposes</t>
  </si>
  <si>
    <t>Local Municipal Open Space</t>
  </si>
  <si>
    <t>Total Local Municipal Tax Levy</t>
  </si>
  <si>
    <t>Total Levy on Which Tax Rate is Computed</t>
  </si>
  <si>
    <t>CY Municipal Rate</t>
  </si>
  <si>
    <t>CY Municipal Open Space Rate</t>
  </si>
  <si>
    <t>CY Total Municipal Rate</t>
  </si>
  <si>
    <t>CY School Rate</t>
  </si>
  <si>
    <t>CY County Rate</t>
  </si>
  <si>
    <t>REAP Credit Rate</t>
  </si>
  <si>
    <t>CY Total Rate</t>
  </si>
  <si>
    <t>Average Residential Property Value</t>
  </si>
  <si>
    <t>Average Total Property Taxes</t>
  </si>
  <si>
    <t>CY Equalized Value</t>
  </si>
  <si>
    <t>CY County EQ Rate</t>
  </si>
  <si>
    <t>CY School EQ Rate</t>
  </si>
  <si>
    <t>CY Total Municipal EQ Rate</t>
  </si>
  <si>
    <t>CY Total EQ Rate (REAP Not Included)</t>
  </si>
  <si>
    <t>0101</t>
  </si>
  <si>
    <t>Absecon City</t>
  </si>
  <si>
    <t>Atlantic</t>
  </si>
  <si>
    <t>0102</t>
  </si>
  <si>
    <t>Atlantic City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</si>
  <si>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</si>
  <si>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</si>
  <si>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</si>
  <si>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</si>
  <si>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</si>
  <si>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</si>
  <si>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</si>
  <si>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</si>
  <si>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</si>
  <si>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</si>
  <si>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</si>
  <si>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</si>
  <si>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</si>
  <si>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</si>
  <si>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</si>
  <si>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</si>
  <si>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</si>
  <si>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</si>
  <si>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RV</t>
  </si>
  <si>
    <t>0112</t>
  </si>
  <si>
    <t>Hamilton Township</t>
  </si>
  <si>
    <t>0113</t>
  </si>
  <si>
    <t>Hammonton Township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</si>
  <si>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</si>
  <si>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</si>
  <si>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</si>
  <si>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</si>
  <si>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</si>
  <si>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</si>
  <si>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</si>
  <si>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</si>
  <si>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</si>
  <si>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</si>
  <si>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</si>
  <si>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</si>
  <si>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</si>
  <si>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</si>
  <si>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</si>
  <si>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</si>
  <si>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</si>
  <si>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</si>
  <si>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</si>
  <si>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</si>
  <si>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</si>
  <si>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</si>
  <si>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</si>
  <si>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</si>
  <si>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</si>
  <si>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</si>
  <si>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</si>
  <si>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</si>
  <si>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</si>
  <si>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</si>
  <si>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</si>
  <si>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</si>
  <si>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</si>
  <si>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</si>
  <si>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</si>
  <si>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RA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</si>
  <si>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</si>
  <si>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</si>
  <si>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</si>
  <si>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</si>
  <si>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</si>
  <si>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</si>
  <si>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</si>
  <si>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</si>
  <si>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</si>
  <si>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</si>
  <si>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</si>
  <si>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</si>
  <si>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</si>
  <si>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</si>
  <si>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</si>
  <si>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</si>
  <si>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</si>
  <si>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</si>
  <si>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</si>
  <si>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</si>
  <si>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</si>
  <si>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</si>
  <si>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</si>
  <si>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</si>
  <si>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</si>
  <si>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</si>
  <si>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</si>
  <si>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</si>
  <si>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</si>
  <si>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</si>
  <si>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</si>
  <si>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</si>
  <si>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</si>
  <si>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</si>
  <si>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</si>
  <si>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</si>
  <si>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</si>
  <si>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</si>
  <si>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</si>
  <si>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</si>
  <si>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</si>
  <si>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</si>
  <si>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</si>
  <si>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</si>
  <si>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</si>
  <si>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</si>
  <si>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</si>
  <si>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</si>
  <si>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</si>
  <si>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</si>
  <si>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</si>
  <si>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</si>
  <si>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</si>
  <si>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</si>
  <si>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</si>
  <si>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</si>
  <si>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</si>
  <si>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</si>
  <si>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</si>
  <si>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</si>
  <si>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</si>
  <si>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</si>
  <si>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</si>
  <si>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</si>
  <si>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</si>
  <si>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</si>
  <si>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</si>
  <si>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</si>
  <si>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</si>
  <si>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</si>
  <si>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</si>
  <si>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</si>
  <si>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</si>
  <si>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</si>
  <si>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</si>
  <si>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</si>
  <si>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</si>
  <si>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</si>
  <si>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</si>
  <si>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</si>
  <si>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</si>
  <si>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</si>
  <si>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</si>
  <si>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</si>
  <si>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</si>
  <si>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</si>
  <si>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</si>
  <si>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</si>
  <si>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</si>
  <si>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</si>
  <si>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</si>
  <si>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</si>
  <si>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</si>
  <si>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</si>
  <si>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</si>
  <si>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</si>
  <si>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</si>
  <si>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</si>
  <si>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</si>
  <si>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</si>
  <si>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</si>
  <si>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</si>
  <si>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</si>
  <si>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</si>
  <si>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</si>
  <si>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</si>
  <si>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</si>
  <si>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</si>
  <si>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</si>
  <si>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</si>
  <si>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</si>
  <si>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</si>
  <si>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</si>
  <si>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</si>
  <si>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</si>
  <si>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</si>
  <si>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</si>
  <si>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</si>
  <si>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</si>
  <si>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</si>
  <si>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</si>
  <si>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</si>
  <si>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</si>
  <si>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</si>
  <si>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</si>
  <si>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</si>
  <si>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</si>
  <si>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</si>
  <si>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</si>
  <si>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</si>
  <si>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</si>
  <si>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</si>
  <si>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</si>
  <si>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</si>
  <si>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</si>
  <si>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</si>
  <si>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</si>
  <si>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</si>
  <si>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</si>
  <si>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</si>
  <si>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</si>
  <si>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</si>
  <si>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</si>
  <si>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</si>
  <si>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</si>
  <si>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</si>
  <si>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</si>
  <si>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</si>
  <si>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</si>
  <si>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</si>
  <si>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</si>
  <si>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</si>
  <si>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</si>
  <si>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</si>
  <si>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</si>
  <si>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</si>
  <si>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</si>
  <si>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</si>
  <si>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</si>
  <si>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</si>
  <si>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</si>
  <si>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</si>
  <si>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</si>
  <si>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</si>
  <si>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</si>
  <si>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</si>
  <si>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</si>
  <si>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</si>
  <si>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</si>
  <si>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</si>
  <si>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</si>
  <si>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</si>
  <si>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</si>
  <si>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</si>
  <si>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</si>
  <si>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</si>
  <si>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</si>
  <si>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</si>
  <si>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</si>
  <si>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</si>
  <si>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</si>
  <si>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</si>
  <si>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</si>
  <si>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</si>
  <si>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</si>
  <si>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</si>
  <si>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</si>
  <si>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</si>
  <si>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</si>
  <si>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</si>
  <si>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</si>
  <si>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</si>
  <si>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</si>
  <si>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</si>
  <si>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</si>
  <si>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</si>
  <si>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</si>
  <si>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</si>
  <si>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</si>
  <si>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</si>
  <si>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</si>
  <si>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</si>
  <si>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</si>
  <si>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</si>
  <si>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</si>
  <si>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</si>
  <si>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</si>
  <si>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</si>
  <si>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</si>
  <si>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</si>
  <si>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</si>
  <si>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</si>
  <si>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</si>
  <si>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</si>
  <si>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</si>
  <si>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</si>
  <si>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</si>
  <si>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</si>
  <si>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</si>
  <si>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</si>
  <si>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</si>
  <si>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</si>
  <si>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</si>
  <si>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</si>
  <si>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</si>
  <si>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</si>
  <si>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</si>
  <si>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</si>
  <si>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</si>
  <si>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</si>
  <si>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</si>
  <si>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</si>
  <si>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</si>
  <si>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</si>
  <si>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</si>
  <si>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</si>
  <si>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</si>
  <si>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</si>
  <si>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</si>
  <si>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</si>
  <si>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</si>
  <si>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</si>
  <si>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</si>
  <si>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</si>
  <si>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</si>
  <si>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</si>
  <si>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</si>
  <si>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</si>
  <si>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</si>
  <si>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</si>
  <si>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</si>
  <si>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</si>
  <si>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</si>
  <si>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</si>
  <si>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</si>
  <si>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</si>
  <si>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</si>
  <si>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</si>
  <si>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</si>
  <si>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</si>
  <si>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</si>
  <si>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</si>
  <si>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</si>
  <si>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</si>
  <si>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</si>
  <si>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</si>
  <si>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</si>
  <si>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</si>
  <si>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</si>
  <si>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</si>
  <si>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</si>
  <si>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</si>
  <si>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</si>
  <si>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</si>
  <si>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</si>
  <si>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</si>
  <si>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</si>
  <si>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</si>
  <si>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</si>
  <si>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</si>
  <si>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</si>
  <si>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</si>
  <si>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</si>
  <si>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</si>
  <si>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</si>
  <si>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</si>
  <si>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</si>
  <si>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</si>
  <si>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</si>
  <si>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</si>
  <si>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</si>
  <si>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</si>
  <si>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</si>
  <si>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</si>
  <si>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</si>
  <si>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</si>
  <si>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</si>
  <si>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</si>
  <si>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</si>
  <si>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</si>
  <si>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</si>
  <si>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</si>
  <si>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</si>
  <si>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</si>
  <si>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</si>
  <si>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</si>
  <si>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</si>
  <si>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</si>
  <si>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</si>
  <si>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</si>
  <si>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</si>
  <si>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</si>
  <si>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</si>
  <si>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</si>
  <si>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</si>
  <si>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</si>
  <si>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</si>
  <si>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</si>
  <si>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</si>
  <si>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RE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</si>
  <si>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</si>
  <si>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</si>
  <si>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</si>
  <si>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</si>
  <si>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</si>
  <si>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</si>
  <si>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</si>
  <si>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</si>
  <si>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</si>
  <si>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</si>
  <si>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</si>
  <si>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</si>
  <si>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</si>
  <si>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</si>
  <si>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</si>
  <si>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</si>
  <si>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</si>
  <si>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</si>
  <si>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</si>
  <si>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</si>
  <si>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</si>
  <si>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</si>
  <si>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</si>
  <si>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</si>
  <si>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</si>
  <si>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</si>
  <si>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</si>
  <si>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</si>
  <si>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</si>
  <si>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</si>
  <si>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Township</t>
  </si>
  <si>
    <t>0704</t>
  </si>
  <si>
    <t>Cedar Grove Township</t>
  </si>
  <si>
    <t>0705</t>
  </si>
  <si>
    <t>East Orange City</t>
  </si>
  <si>
    <t>0706</t>
  </si>
  <si>
    <t>Essex Fells Township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</si>
  <si>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</si>
  <si>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</si>
  <si>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</si>
  <si>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</si>
  <si>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</si>
  <si>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</si>
  <si>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</si>
  <si>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</si>
  <si>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</si>
  <si>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</si>
  <si>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</si>
  <si>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</si>
  <si>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</si>
  <si>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</si>
  <si>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</si>
  <si>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</si>
  <si>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</si>
  <si>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</si>
  <si>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</si>
  <si>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</si>
  <si>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</si>
  <si>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</si>
  <si>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</si>
  <si>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</si>
  <si>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</si>
  <si>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</si>
  <si>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</si>
  <si>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</si>
  <si>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</si>
  <si>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</si>
  <si>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</si>
  <si>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</si>
  <si>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</si>
  <si>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</si>
  <si>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</si>
  <si>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</si>
  <si>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</si>
  <si>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</si>
  <si>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</si>
  <si>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</si>
  <si>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</si>
  <si>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</si>
  <si>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</si>
  <si>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</si>
  <si>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</si>
  <si>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</si>
  <si>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</si>
  <si>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</si>
  <si>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</si>
  <si>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</si>
  <si>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</si>
  <si>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</si>
  <si>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</si>
  <si>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</si>
  <si>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</si>
  <si>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</si>
  <si>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</si>
  <si>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</si>
  <si>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</si>
  <si>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</si>
  <si>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</si>
  <si>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</si>
  <si>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</si>
  <si>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</si>
  <si>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</si>
  <si>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</si>
  <si>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</si>
  <si>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</si>
  <si>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</si>
  <si>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</si>
  <si>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</si>
  <si>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</si>
  <si>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</si>
  <si>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</si>
  <si>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</si>
  <si>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</si>
  <si>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</si>
  <si>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</si>
  <si>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</si>
  <si>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</si>
  <si>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</si>
  <si>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</si>
  <si>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</si>
  <si>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</si>
  <si>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</si>
  <si>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</si>
  <si>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</si>
  <si>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</si>
  <si>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</si>
  <si>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</si>
  <si>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</si>
  <si>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</si>
  <si>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</si>
  <si>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</si>
  <si>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</si>
  <si>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</si>
  <si>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</si>
  <si>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</si>
  <si>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</si>
  <si>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</si>
  <si>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</si>
  <si>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</si>
  <si>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</si>
  <si>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</si>
  <si>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</si>
  <si>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</si>
  <si>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</si>
  <si>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</si>
  <si>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</si>
  <si>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</si>
  <si>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</si>
  <si>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</si>
  <si>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</si>
  <si>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</si>
  <si>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</si>
  <si>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</si>
  <si>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</si>
  <si>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</si>
  <si>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</si>
  <si>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</si>
  <si>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</si>
  <si>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</si>
  <si>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</si>
  <si>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</si>
  <si>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</si>
  <si>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</si>
  <si>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</si>
  <si>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</si>
  <si>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</si>
  <si>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</si>
  <si>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</si>
  <si>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</si>
  <si>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</si>
  <si>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</si>
  <si>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</si>
  <si>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</si>
  <si>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</si>
  <si>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</si>
  <si>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</si>
  <si>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</si>
  <si>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</si>
  <si>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</si>
  <si>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</si>
  <si>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</si>
  <si>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</si>
  <si>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</si>
  <si>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</si>
  <si>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</si>
  <si>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</si>
  <si>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</si>
  <si>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</si>
  <si>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</si>
  <si>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</si>
  <si>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</si>
  <si>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</si>
  <si>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</si>
  <si>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</si>
  <si>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</si>
  <si>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</si>
  <si>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</si>
  <si>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</si>
  <si>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</si>
  <si>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</si>
  <si>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</si>
  <si>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</si>
  <si>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</si>
  <si>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</si>
  <si>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</si>
  <si>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</si>
  <si>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</si>
  <si>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</si>
  <si>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</si>
  <si>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Princeton Township</t>
  </si>
  <si>
    <t>1111</t>
  </si>
  <si>
    <t>Trenton City</t>
  </si>
  <si>
    <t>1112</t>
  </si>
  <si>
    <t>Robbinsville Township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</si>
  <si>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</si>
  <si>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</si>
  <si>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</si>
  <si>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</si>
  <si>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</si>
  <si>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</si>
  <si>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</si>
  <si>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</si>
  <si>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</si>
  <si>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</si>
  <si>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</si>
  <si>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</si>
  <si>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</si>
  <si>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</si>
  <si>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</si>
  <si>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</si>
  <si>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</si>
  <si>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</si>
  <si>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</si>
  <si>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</si>
  <si>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</si>
  <si>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</si>
  <si>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</si>
  <si>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</si>
  <si>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</si>
  <si>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</si>
  <si>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</si>
  <si>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</si>
  <si>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</si>
  <si>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</si>
  <si>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</si>
  <si>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</si>
  <si>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</si>
  <si>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</si>
  <si>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</si>
  <si>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</si>
  <si>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</si>
  <si>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</si>
  <si>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</si>
  <si>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</si>
  <si>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</si>
  <si>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</si>
  <si>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</si>
  <si>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</si>
  <si>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</si>
  <si>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</si>
  <si>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</si>
  <si>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</si>
  <si>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</si>
  <si>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</si>
  <si>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</si>
  <si>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</si>
  <si>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</si>
  <si>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</si>
  <si>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</si>
  <si>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</si>
  <si>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</si>
  <si>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</si>
  <si>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</si>
  <si>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</si>
  <si>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</si>
  <si>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</si>
  <si>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</si>
  <si>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</si>
  <si>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</si>
  <si>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</si>
  <si>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</si>
  <si>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</si>
  <si>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</si>
  <si>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</si>
  <si>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</si>
  <si>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</si>
  <si>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</si>
  <si>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</si>
  <si>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</si>
  <si>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</si>
  <si>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</si>
  <si>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</si>
  <si>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</si>
  <si>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</si>
  <si>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</si>
  <si>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</si>
  <si>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</si>
  <si>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</si>
  <si>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</si>
  <si>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</si>
  <si>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</si>
  <si>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</si>
  <si>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</si>
  <si>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</si>
  <si>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</si>
  <si>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</si>
  <si>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</si>
  <si>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</si>
  <si>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</si>
  <si>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</si>
  <si>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</si>
  <si>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</si>
  <si>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</si>
  <si>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</si>
  <si>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</si>
  <si>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</si>
  <si>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</si>
  <si>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</si>
  <si>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</si>
  <si>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</si>
  <si>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</si>
  <si>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</si>
  <si>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</si>
  <si>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</si>
  <si>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</si>
  <si>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</si>
  <si>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</si>
  <si>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</si>
  <si>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</si>
  <si>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</si>
  <si>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</si>
  <si>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</si>
  <si>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</si>
  <si>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</si>
  <si>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</si>
  <si>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</si>
  <si>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</si>
  <si>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</si>
  <si>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</si>
  <si>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</si>
  <si>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</si>
  <si>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</si>
  <si>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</si>
  <si>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</si>
  <si>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</si>
  <si>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</si>
  <si>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</si>
  <si>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</si>
  <si>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</si>
  <si>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</si>
  <si>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</si>
  <si>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</si>
  <si>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</si>
  <si>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</si>
  <si>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</si>
  <si>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</si>
  <si>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</si>
  <si>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</si>
  <si>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</si>
  <si>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</si>
  <si>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 (South Belmar)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</si>
  <si>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</si>
  <si>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</si>
  <si>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</si>
  <si>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</si>
  <si>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</si>
  <si>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</si>
  <si>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</si>
  <si>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</si>
  <si>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</si>
  <si>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</si>
  <si>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</si>
  <si>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</si>
  <si>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</si>
  <si>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</si>
  <si>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</si>
  <si>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</si>
  <si>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</si>
  <si>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</si>
  <si>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</si>
  <si>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</si>
  <si>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</si>
  <si>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</si>
  <si>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</si>
  <si>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</si>
  <si>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</si>
  <si>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</si>
  <si>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</si>
  <si>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</si>
  <si>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</si>
  <si>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</si>
  <si>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</si>
  <si>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</si>
  <si>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</si>
  <si>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</si>
  <si>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</si>
  <si>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</si>
  <si>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</si>
  <si>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</si>
  <si>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</si>
  <si>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</si>
  <si>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</si>
  <si>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</si>
  <si>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</si>
  <si>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</si>
  <si>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</si>
  <si>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</si>
  <si>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</si>
  <si>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</si>
  <si>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</si>
  <si>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</si>
  <si>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</si>
  <si>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</si>
  <si>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</si>
  <si>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</si>
  <si>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</si>
  <si>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</si>
  <si>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</si>
  <si>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</si>
  <si>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</si>
  <si>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</si>
  <si>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</si>
  <si>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</si>
  <si>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</si>
  <si>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</si>
  <si>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</si>
  <si>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</si>
  <si>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</si>
  <si>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</si>
  <si>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</si>
  <si>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</si>
  <si>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</si>
  <si>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</si>
  <si>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</si>
  <si>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</si>
  <si>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</si>
  <si>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</si>
  <si>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</si>
  <si>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</si>
  <si>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</si>
  <si>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</si>
  <si>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</si>
  <si>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</si>
  <si>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</si>
  <si>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</si>
  <si>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</si>
  <si>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</si>
  <si>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</si>
  <si>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</si>
  <si>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</si>
  <si>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</si>
  <si>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</si>
  <si>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</si>
  <si>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</si>
  <si>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</si>
  <si>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</si>
  <si>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</si>
  <si>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</si>
  <si>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</si>
  <si>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</si>
  <si>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</si>
  <si>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</si>
  <si>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</si>
  <si>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</si>
  <si>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</si>
  <si>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Toms River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</si>
  <si>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</si>
  <si>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</si>
  <si>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</si>
  <si>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</si>
  <si>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</si>
  <si>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</si>
  <si>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</si>
  <si>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</si>
  <si>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</si>
  <si>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</si>
  <si>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</si>
  <si>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</si>
  <si>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</si>
  <si>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</si>
  <si>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</si>
  <si>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</si>
  <si>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</si>
  <si>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</si>
  <si>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</si>
  <si>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</si>
  <si>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</si>
  <si>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</si>
  <si>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</si>
  <si>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</si>
  <si>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</si>
  <si>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</si>
  <si>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</si>
  <si>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</si>
  <si>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</si>
  <si>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</si>
  <si>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</si>
  <si>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</si>
  <si>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</si>
  <si>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</si>
  <si>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</si>
  <si>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</si>
  <si>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</si>
  <si>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</si>
  <si>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</si>
  <si>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</si>
  <si>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</si>
  <si>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</si>
  <si>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</si>
  <si>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</si>
  <si>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</si>
  <si>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</si>
  <si>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</si>
  <si>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</si>
  <si>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</si>
  <si>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</si>
  <si>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</si>
  <si>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</si>
  <si>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</si>
  <si>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</si>
  <si>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</si>
  <si>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</si>
  <si>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</si>
  <si>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</si>
  <si>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</si>
  <si>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</si>
  <si>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</si>
  <si>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</si>
  <si>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</si>
  <si>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</si>
  <si>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</si>
  <si>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</si>
  <si>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</si>
  <si>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</si>
  <si>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</si>
  <si>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</si>
  <si>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</si>
  <si>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</si>
  <si>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</si>
  <si>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</si>
  <si>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</si>
  <si>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</si>
  <si>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</si>
  <si>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</si>
  <si>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</si>
  <si>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</si>
  <si>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</si>
  <si>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</si>
  <si>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</si>
  <si>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Woodland Park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</si>
  <si>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</si>
  <si>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</si>
  <si>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</si>
  <si>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</si>
  <si>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</si>
  <si>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</si>
  <si>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</si>
  <si>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</si>
  <si>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</si>
  <si>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</si>
  <si>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</si>
  <si>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</si>
  <si>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</si>
  <si>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</si>
  <si>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</si>
  <si>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</si>
  <si>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</si>
  <si>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</si>
  <si>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</si>
  <si>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</si>
  <si>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</si>
  <si>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</si>
  <si>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</si>
  <si>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</si>
  <si>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</si>
  <si>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</si>
  <si>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</si>
  <si>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</si>
  <si>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</si>
  <si>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</si>
  <si>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</si>
  <si>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</si>
  <si>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</si>
  <si>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</si>
  <si>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</si>
  <si>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</si>
  <si>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</si>
  <si>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</si>
  <si>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</si>
  <si>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</si>
  <si>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</si>
  <si>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</si>
  <si>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</si>
  <si>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</si>
  <si>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</si>
  <si>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</si>
  <si>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</si>
  <si>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</si>
  <si>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</si>
  <si>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</si>
  <si>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</si>
  <si>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</si>
  <si>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</si>
  <si>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</si>
  <si>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</si>
  <si>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</si>
  <si>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</si>
  <si>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</si>
  <si>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</si>
  <si>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</si>
  <si>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</si>
  <si>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</si>
  <si>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</si>
  <si>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</si>
  <si>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</si>
  <si>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</si>
  <si>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</si>
  <si>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</si>
  <si>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</si>
  <si>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</si>
  <si>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</si>
  <si>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</si>
  <si>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</si>
  <si>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</si>
  <si>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</si>
  <si>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</si>
  <si>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</si>
  <si>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</si>
  <si>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</si>
  <si>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</si>
  <si>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</si>
  <si>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</si>
  <si>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</si>
  <si>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</si>
  <si>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</si>
  <si>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</si>
  <si>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</si>
  <si>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</si>
  <si>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</si>
  <si>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</si>
  <si>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</si>
  <si>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</si>
  <si>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</si>
  <si>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</si>
  <si>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</si>
  <si>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</si>
  <si>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</si>
  <si>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</si>
  <si>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</si>
  <si>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</si>
  <si>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</si>
  <si>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</si>
  <si>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</si>
  <si>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</si>
  <si>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</si>
  <si>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</si>
  <si>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</si>
  <si>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</si>
  <si>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</si>
  <si>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</si>
  <si>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</si>
  <si>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</si>
  <si>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</si>
  <si>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</si>
  <si>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</si>
  <si>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</si>
  <si>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</si>
  <si>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</si>
  <si>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</si>
  <si>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</si>
  <si>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</si>
  <si>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</si>
  <si>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</si>
  <si>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</si>
  <si>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</si>
  <si>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</si>
  <si>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</si>
  <si>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</si>
  <si>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</si>
  <si>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</si>
  <si>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</si>
  <si>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</si>
  <si>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</si>
  <si>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</si>
  <si>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</si>
  <si>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</si>
  <si>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</si>
  <si>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</si>
  <si>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</si>
  <si>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</si>
  <si>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</si>
  <si>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</si>
  <si>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</si>
  <si>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</si>
  <si>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</si>
  <si>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</si>
  <si>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</si>
  <si>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</si>
  <si>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</si>
  <si>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</si>
  <si>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</si>
  <si>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</si>
  <si>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</si>
  <si>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</si>
  <si>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</si>
  <si>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</si>
  <si>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</si>
  <si>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</si>
  <si>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</si>
  <si>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</si>
  <si>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</si>
  <si>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</si>
  <si>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</si>
  <si>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</si>
  <si>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</si>
  <si>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</si>
  <si>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</si>
  <si>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</si>
  <si>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</si>
  <si>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</si>
  <si>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</si>
  <si>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</si>
  <si>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</si>
  <si>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</si>
  <si>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</si>
  <si>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</si>
  <si>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</si>
  <si>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</si>
  <si>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</si>
  <si>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</si>
  <si>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</si>
  <si>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</si>
  <si>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</si>
  <si>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</si>
  <si>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</si>
  <si>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</si>
  <si>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</si>
  <si>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</si>
  <si>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</si>
  <si>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</si>
  <si>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</si>
  <si>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</si>
  <si>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</si>
  <si>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</si>
  <si>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</si>
  <si>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</si>
  <si>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</si>
  <si>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</si>
  <si>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</si>
  <si>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</si>
  <si>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</si>
  <si>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</si>
  <si>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</si>
  <si>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</si>
  <si>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Totals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</si>
</sst>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_)"/>
    <numFmt numFmtId="166" formatCode="0.0000_)"/>
    <numFmt numFmtId="167" formatCode="0.00_)"/>
    <numFmt numFmtId="168" formatCode="#,##0.0000_);\(#,##0.0000\)"/>
    <numFmt numFmtId="169" formatCode="0.000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_(* #,##0.0_);_(* \(#,##0.0\);_(* &quot;-&quot;??_);_(@_)"/>
    <numFmt numFmtId="175" formatCode="0.0_)"/>
    <numFmt numFmtId="176" formatCode="0.00000_)"/>
    <numFmt numFmtId="177" formatCode="0.000000_)"/>
    <numFmt numFmtId="178" formatCode="0.0%"/>
    <numFmt numFmtId="179" formatCode="&quot;$&quot;#,##0"/>
    <numFmt numFmtId="180" formatCode="_(* #,##0.000_);_(* \(#,##0.000\);_(* &quot;-&quot;??_);_(@_)"/>
    <numFmt numFmtId="181" formatCode="#,##0.0_);\(#,##0.0\)"/>
    <numFmt numFmtId="182" formatCode="&quot;$&quot;#,##0.00"/>
    <numFmt numFmtId="183" formatCode="0.0"/>
    <numFmt numFmtId="184" formatCode="&quot;$&quot;#,##0.0"/>
    <numFmt numFmtId="185" formatCode="_(* #,##0.0000_);_(* \(#,##0.0000\);_(* &quot;-&quot;??_);_(@_)"/>
    <numFmt numFmtId="186" formatCode="_(* #,##0.0000_);_(* \(#,##0.0000\);_(* &quot;-&quot;????_);_(@_)"/>
    <numFmt numFmtId="187" formatCode="#,##0.0"/>
    <numFmt numFmtId="188" formatCode="#,##0.000"/>
    <numFmt numFmtId="189" formatCode="0.00000000"/>
    <numFmt numFmtId="190" formatCode="_(* #,##0.00000_);_(* \(#,##0.00000\);_(* &quot;-&quot;??_);_(@_)"/>
    <numFmt numFmtId="191" formatCode="_(&quot;$&quot;* #,##0_);_(&quot;$&quot;* \(#,##0\);_(&quot;$&quot;* &quot;-&quot;??_);_(@_)"/>
    <numFmt numFmtId="192" formatCode="#,##0;[Red]#,##0"/>
    <numFmt numFmtId="193" formatCode="0.0000"/>
    <numFmt numFmtId="194" formatCode="_(&quot;$&quot;* #,##0.0_);_(&quot;$&quot;* \(#,##0.0\);_(&quot;$&quot;* &quot;-&quot;??_);_(@_)"/>
    <numFmt numFmtId="195" formatCode="0.0000000"/>
    <numFmt numFmtId="196" formatCode="0.000000"/>
    <numFmt numFmtId="197" formatCode="0.00000"/>
    <numFmt numFmtId="198" formatCode="#,##0.0000"/>
    <numFmt numFmtId="199" formatCode="#,##0.00000"/>
    <numFmt numFmtId="200" formatCode="0.000%"/>
    <numFmt numFmtId="201" formatCode="[$€-2]\ #,##0.00_);[Red]\([$€-2]\ #,##0.00\)"/>
  </numFmts>
  <fonts count="24">
    <font>
      <sz val="10"/>
      <name val="Arial"/>
      <family val="0"/>
    </font>
    <font>
      <sz val="13"/>
      <name val="Times New Roman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8.7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7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2"/>
      <color indexed="12"/>
      <name val="Helv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7">
    <xf numFmtId="164" fontId="0" fillId="0" borderId="0" xfId="0" applyAlignment="1">
      <alignment/>
    </xf>
    <xf numFmtId="164" fontId="21" fillId="0" borderId="10" xfId="0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 quotePrefix="1">
      <alignment horizontal="center" vertical="center" wrapText="1"/>
      <protection/>
    </xf>
    <xf numFmtId="164" fontId="2" fillId="0" borderId="10" xfId="0" applyNumberFormat="1" applyFont="1" applyBorder="1" applyAlignment="1" applyProtection="1" quotePrefix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 quotePrefix="1">
      <alignment horizontal="center" vertical="center" wrapText="1"/>
      <protection/>
    </xf>
    <xf numFmtId="165" fontId="2" fillId="0" borderId="10" xfId="0" applyNumberFormat="1" applyFont="1" applyBorder="1" applyAlignment="1" applyProtection="1">
      <alignment horizontal="center" vertical="center" wrapText="1"/>
      <protection/>
    </xf>
    <xf numFmtId="166" fontId="2" fillId="0" borderId="10" xfId="0" applyNumberFormat="1" applyFont="1" applyBorder="1" applyAlignment="1" applyProtection="1">
      <alignment horizontal="center" vertical="center" wrapText="1"/>
      <protection/>
    </xf>
    <xf numFmtId="170" fontId="19" fillId="0" borderId="10" xfId="42" applyNumberFormat="1" applyFont="1" applyBorder="1" applyAlignment="1" applyProtection="1" quotePrefix="1">
      <alignment horizontal="center" vertical="center" wrapText="1"/>
      <protection/>
    </xf>
    <xf numFmtId="179" fontId="19" fillId="0" borderId="10" xfId="0" applyNumberFormat="1" applyFont="1" applyBorder="1" applyAlignment="1" applyProtection="1" quotePrefix="1">
      <alignment horizontal="center" vertical="center" wrapText="1"/>
      <protection/>
    </xf>
    <xf numFmtId="179" fontId="2" fillId="21" borderId="10" xfId="0" applyNumberFormat="1" applyFont="1" applyFill="1" applyBorder="1" applyAlignment="1" applyProtection="1" quotePrefix="1">
      <alignment horizontal="center" vertical="center" wrapText="1"/>
      <protection/>
    </xf>
    <xf numFmtId="164" fontId="0" fillId="0" borderId="10" xfId="0" applyBorder="1" applyAlignment="1">
      <alignment horizontal="center"/>
    </xf>
    <xf numFmtId="164" fontId="0" fillId="0" borderId="0" xfId="0" applyAlignment="1" applyProtection="1">
      <alignment horizontal="left"/>
      <protection/>
    </xf>
    <xf numFmtId="164" fontId="0" fillId="0" borderId="0" xfId="0" applyFont="1" applyAlignment="1" applyProtection="1">
      <alignment horizontal="left"/>
      <protection/>
    </xf>
    <xf numFmtId="164" fontId="21" fillId="0" borderId="0" xfId="0" applyFont="1" applyAlignment="1" applyProtection="1">
      <alignment horizontal="left"/>
      <protection locked="0"/>
    </xf>
    <xf numFmtId="164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166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166" fontId="0" fillId="0" borderId="0" xfId="0" applyNumberFormat="1" applyAlignment="1">
      <alignment horizontal="right"/>
    </xf>
    <xf numFmtId="170" fontId="0" fillId="0" borderId="0" xfId="42" applyNumberFormat="1" applyFont="1" applyBorder="1" applyAlignment="1">
      <alignment/>
    </xf>
    <xf numFmtId="179" fontId="0" fillId="0" borderId="0" xfId="42" applyNumberFormat="1" applyFont="1" applyBorder="1" applyAlignment="1">
      <alignment/>
    </xf>
    <xf numFmtId="179" fontId="0" fillId="0" borderId="0" xfId="0" applyNumberFormat="1" applyAlignment="1">
      <alignment/>
    </xf>
    <xf numFmtId="179" fontId="0" fillId="21" borderId="0" xfId="42" applyNumberFormat="1" applyFont="1" applyFill="1" applyBorder="1" applyAlignment="1">
      <alignment/>
    </xf>
    <xf numFmtId="37" fontId="2" fillId="0" borderId="0" xfId="0" applyNumberFormat="1" applyFont="1" applyAlignment="1" applyProtection="1">
      <alignment/>
      <protection/>
    </xf>
    <xf numFmtId="164" fontId="0" fillId="0" borderId="0" xfId="0" applyBorder="1" applyAlignment="1">
      <alignment/>
    </xf>
    <xf numFmtId="164" fontId="0" fillId="0" borderId="0" xfId="0" applyFont="1" applyAlignment="1" applyProtection="1" quotePrefix="1">
      <alignment horizontal="left"/>
      <protection/>
    </xf>
    <xf numFmtId="164" fontId="0" fillId="0" borderId="0" xfId="0" applyAlignment="1" applyProtection="1">
      <alignment horizontal="center" vertical="center"/>
      <protection/>
    </xf>
    <xf numFmtId="43" fontId="0" fillId="0" borderId="0" xfId="42" applyFont="1" applyAlignment="1">
      <alignment/>
    </xf>
    <xf numFmtId="170" fontId="0" fillId="0" borderId="0" xfId="42" applyNumberFormat="1" applyFont="1" applyAlignment="1">
      <alignment/>
    </xf>
    <xf numFmtId="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164" fontId="22" fillId="0" borderId="0" xfId="0" applyFont="1" applyAlignment="1" applyProtection="1">
      <alignment horizontal="center" vertical="center"/>
      <protection locked="0"/>
    </xf>
    <xf numFmtId="164" fontId="0" fillId="0" borderId="0" xfId="0" applyFont="1" applyAlignment="1">
      <alignment/>
    </xf>
    <xf numFmtId="164" fontId="0" fillId="0" borderId="0" xfId="0" applyFill="1" applyAlignment="1" applyProtection="1">
      <alignment horizontal="left"/>
      <protection/>
    </xf>
    <xf numFmtId="164" fontId="0" fillId="0" borderId="0" xfId="0" applyFont="1" applyFill="1" applyAlignment="1" applyProtection="1">
      <alignment horizontal="left"/>
      <protection/>
    </xf>
    <xf numFmtId="164" fontId="21" fillId="0" borderId="0" xfId="0" applyFont="1" applyFill="1" applyAlignment="1" applyProtection="1">
      <alignment horizontal="left"/>
      <protection locked="0"/>
    </xf>
    <xf numFmtId="164" fontId="0" fillId="0" borderId="0" xfId="0" applyFill="1" applyAlignment="1">
      <alignment horizontal="center" vertical="center"/>
    </xf>
    <xf numFmtId="4" fontId="0" fillId="0" borderId="0" xfId="0" applyNumberFormat="1" applyFill="1" applyAlignment="1" applyProtection="1">
      <alignment/>
      <protection/>
    </xf>
    <xf numFmtId="43" fontId="0" fillId="0" borderId="0" xfId="42" applyFont="1" applyFill="1" applyAlignment="1">
      <alignment/>
    </xf>
    <xf numFmtId="166" fontId="2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Alignment="1">
      <alignment/>
    </xf>
    <xf numFmtId="4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/>
      <protection/>
    </xf>
    <xf numFmtId="179" fontId="0" fillId="21" borderId="0" xfId="0" applyNumberFormat="1" applyFill="1" applyAlignment="1">
      <alignment/>
    </xf>
    <xf numFmtId="164" fontId="2" fillId="0" borderId="0" xfId="0" applyNumberFormat="1" applyFont="1" applyAlignment="1" applyProtection="1">
      <alignment horizontal="center" vertical="center"/>
      <protection/>
    </xf>
    <xf numFmtId="43" fontId="2" fillId="0" borderId="0" xfId="42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2" fillId="0" borderId="0" xfId="42" applyNumberFormat="1" applyFont="1" applyAlignment="1" applyProtection="1">
      <alignment/>
      <protection/>
    </xf>
    <xf numFmtId="179" fontId="0" fillId="21" borderId="0" xfId="59" applyNumberFormat="1" applyFont="1" applyFill="1" applyAlignment="1">
      <alignment/>
    </xf>
    <xf numFmtId="170" fontId="2" fillId="0" borderId="0" xfId="42" applyNumberFormat="1" applyFont="1" applyAlignment="1" applyProtection="1" quotePrefix="1">
      <alignment/>
      <protection/>
    </xf>
    <xf numFmtId="164" fontId="0" fillId="0" borderId="0" xfId="0" applyFont="1" applyFill="1" applyAlignment="1">
      <alignment/>
    </xf>
    <xf numFmtId="3" fontId="0" fillId="0" borderId="0" xfId="0" applyNumberFormat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 quotePrefix="1">
      <alignment horizontal="left"/>
    </xf>
    <xf numFmtId="170" fontId="0" fillId="0" borderId="0" xfId="42" applyNumberFormat="1" applyFont="1" applyFill="1" applyBorder="1" applyAlignment="1">
      <alignment/>
    </xf>
    <xf numFmtId="178" fontId="0" fillId="0" borderId="0" xfId="59" applyNumberFormat="1" applyFont="1" applyFill="1" applyBorder="1" applyAlignment="1">
      <alignment/>
    </xf>
    <xf numFmtId="164" fontId="0" fillId="0" borderId="11" xfId="0" applyBorder="1" applyAlignment="1" applyProtection="1">
      <alignment horizontal="left"/>
      <protection/>
    </xf>
    <xf numFmtId="164" fontId="0" fillId="0" borderId="11" xfId="0" applyFont="1" applyBorder="1" applyAlignment="1" applyProtection="1">
      <alignment horizontal="left"/>
      <protection/>
    </xf>
    <xf numFmtId="164" fontId="21" fillId="0" borderId="11" xfId="0" applyFont="1" applyBorder="1" applyAlignment="1" applyProtection="1">
      <alignment horizontal="left"/>
      <protection locked="0"/>
    </xf>
    <xf numFmtId="164" fontId="0" fillId="0" borderId="11" xfId="0" applyBorder="1" applyAlignment="1">
      <alignment horizontal="center" vertical="center"/>
    </xf>
    <xf numFmtId="4" fontId="0" fillId="0" borderId="11" xfId="0" applyNumberFormat="1" applyBorder="1" applyAlignment="1" applyProtection="1">
      <alignment/>
      <protection/>
    </xf>
    <xf numFmtId="43" fontId="0" fillId="0" borderId="11" xfId="42" applyFont="1" applyBorder="1" applyAlignment="1">
      <alignment/>
    </xf>
    <xf numFmtId="166" fontId="2" fillId="0" borderId="11" xfId="0" applyNumberFormat="1" applyFont="1" applyBorder="1" applyAlignment="1" applyProtection="1">
      <alignment/>
      <protection/>
    </xf>
    <xf numFmtId="4" fontId="0" fillId="0" borderId="11" xfId="0" applyNumberFormat="1" applyBorder="1" applyAlignment="1">
      <alignment/>
    </xf>
    <xf numFmtId="4" fontId="2" fillId="0" borderId="11" xfId="0" applyNumberFormat="1" applyFont="1" applyBorder="1" applyAlignment="1" applyProtection="1">
      <alignment/>
      <protection/>
    </xf>
    <xf numFmtId="39" fontId="2" fillId="0" borderId="11" xfId="0" applyNumberFormat="1" applyFont="1" applyBorder="1" applyAlignment="1" applyProtection="1">
      <alignment/>
      <protection/>
    </xf>
    <xf numFmtId="165" fontId="2" fillId="0" borderId="11" xfId="0" applyNumberFormat="1" applyFont="1" applyBorder="1" applyAlignment="1" applyProtection="1">
      <alignment/>
      <protection/>
    </xf>
    <xf numFmtId="166" fontId="0" fillId="0" borderId="11" xfId="0" applyNumberFormat="1" applyBorder="1" applyAlignment="1">
      <alignment horizontal="right"/>
    </xf>
    <xf numFmtId="170" fontId="0" fillId="0" borderId="11" xfId="42" applyNumberFormat="1" applyFont="1" applyBorder="1" applyAlignment="1">
      <alignment/>
    </xf>
    <xf numFmtId="179" fontId="0" fillId="0" borderId="11" xfId="42" applyNumberFormat="1" applyFont="1" applyBorder="1" applyAlignment="1">
      <alignment/>
    </xf>
    <xf numFmtId="179" fontId="0" fillId="21" borderId="11" xfId="0" applyNumberFormat="1" applyFill="1" applyBorder="1" applyAlignment="1">
      <alignment/>
    </xf>
    <xf numFmtId="37" fontId="2" fillId="0" borderId="11" xfId="0" applyNumberFormat="1" applyFont="1" applyBorder="1" applyAlignment="1" applyProtection="1">
      <alignment/>
      <protection/>
    </xf>
    <xf numFmtId="164" fontId="0" fillId="0" borderId="11" xfId="0" applyBorder="1" applyAlignment="1">
      <alignment/>
    </xf>
    <xf numFmtId="164" fontId="0" fillId="0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J615"/>
  <sheetViews>
    <sheetView tabSelected="1" defaultGridColor="0" zoomScalePageLayoutView="0" colorId="22" workbookViewId="0" topLeftCell="A1">
      <pane xSplit="4" ySplit="1" topLeftCell="E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E1" sqref="E1"/>
    </sheetView>
  </sheetViews>
  <sheetFormatPr defaultColWidth="9.7109375" defaultRowHeight="12.75"/>
  <cols>
    <col min="1" max="1" width="10.7109375" style="0" customWidth="1"/>
    <col min="2" max="2" width="28.00390625" style="59" customWidth="1"/>
    <col min="3" max="3" width="12.8515625" style="40" customWidth="1"/>
    <col min="4" max="4" width="5.28125" style="0" customWidth="1"/>
    <col min="5" max="5" width="20.28125" style="63" customWidth="1"/>
    <col min="6" max="6" width="14.28125" style="33" customWidth="1"/>
    <col min="7" max="7" width="15.28125" style="0" customWidth="1"/>
    <col min="8" max="8" width="17.57421875" style="17" bestFit="1" customWidth="1"/>
    <col min="9" max="11" width="14.8515625" style="17" bestFit="1" customWidth="1"/>
    <col min="12" max="12" width="17.57421875" style="0" bestFit="1" customWidth="1"/>
    <col min="13" max="14" width="17.57421875" style="17" bestFit="1" customWidth="1"/>
    <col min="15" max="15" width="14.8515625" style="17" bestFit="1" customWidth="1"/>
    <col min="16" max="16" width="17.57421875" style="0" bestFit="1" customWidth="1"/>
    <col min="17" max="17" width="17.57421875" style="17" bestFit="1" customWidth="1"/>
    <col min="18" max="18" width="15.8515625" style="17" bestFit="1" customWidth="1"/>
    <col min="19" max="19" width="17.57421875" style="0" bestFit="1" customWidth="1"/>
    <col min="20" max="20" width="18.7109375" style="0" bestFit="1" customWidth="1"/>
    <col min="21" max="23" width="13.57421875" style="0" customWidth="1"/>
    <col min="24" max="24" width="13.421875" style="0" customWidth="1"/>
    <col min="25" max="25" width="13.7109375" style="0" customWidth="1"/>
    <col min="26" max="26" width="13.7109375" style="64" customWidth="1"/>
    <col min="27" max="27" width="10.7109375" style="0" customWidth="1"/>
    <col min="28" max="28" width="15.140625" style="34" customWidth="1"/>
    <col min="29" max="29" width="12.8515625" style="27" customWidth="1"/>
    <col min="30" max="30" width="4.140625" style="51" customWidth="1"/>
    <col min="31" max="31" width="18.00390625" style="0" customWidth="1"/>
    <col min="32" max="36" width="10.7109375" style="0" customWidth="1"/>
  </cols>
  <sheetData>
    <row r="1" spans="1:36" s="12" customFormat="1" ht="63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3" t="s">
        <v>7</v>
      </c>
      <c r="I1" s="5" t="s">
        <v>8</v>
      </c>
      <c r="J1" s="5" t="s">
        <v>9</v>
      </c>
      <c r="K1" s="3" t="s">
        <v>10</v>
      </c>
      <c r="L1" s="5" t="s">
        <v>11</v>
      </c>
      <c r="M1" s="3" t="s">
        <v>12</v>
      </c>
      <c r="N1" s="3" t="s">
        <v>13</v>
      </c>
      <c r="O1" s="3" t="s">
        <v>14</v>
      </c>
      <c r="P1" s="5" t="s">
        <v>15</v>
      </c>
      <c r="Q1" s="5" t="s">
        <v>16</v>
      </c>
      <c r="R1" s="5" t="s">
        <v>17</v>
      </c>
      <c r="S1" s="2" t="s">
        <v>18</v>
      </c>
      <c r="T1" s="3" t="s">
        <v>19</v>
      </c>
      <c r="U1" s="6" t="s">
        <v>20</v>
      </c>
      <c r="V1" s="7" t="s">
        <v>21</v>
      </c>
      <c r="W1" s="7" t="s">
        <v>22</v>
      </c>
      <c r="X1" s="6" t="s">
        <v>23</v>
      </c>
      <c r="Y1" s="6" t="s">
        <v>24</v>
      </c>
      <c r="Z1" s="8" t="s">
        <v>25</v>
      </c>
      <c r="AA1" s="6" t="s">
        <v>26</v>
      </c>
      <c r="AB1" s="9" t="s">
        <v>27</v>
      </c>
      <c r="AC1" s="10" t="s">
        <v>28</v>
      </c>
      <c r="AD1" s="11"/>
      <c r="AE1" s="4" t="s">
        <v>29</v>
      </c>
      <c r="AF1" s="6" t="s">
        <v>30</v>
      </c>
      <c r="AG1" s="6" t="s">
        <v>31</v>
      </c>
      <c r="AH1" s="6" t="s">
        <v>32</v>
      </c>
      <c r="AI1" s="6" t="s">
        <v>32</v>
      </c>
      <c r="AJ1" s="6" t="s">
        <v>33</v>
      </c>
    </row>
    <row r="2" spans="1:36" s="30" customFormat="1" ht="12.75">
      <c r="A2" s="13" t="s">
        <v>34</v>
      </c>
      <c r="B2" s="14" t="s">
        <v>35</v>
      </c>
      <c r="C2" s="15" t="s">
        <v>36</v>
      </c>
      <c r="D2" s="16"/>
      <c r="E2" s="17">
        <v>1033864972</v>
      </c>
      <c r="F2" s="18">
        <v>105.25</v>
      </c>
      <c r="G2" s="19">
        <f aca="true" t="shared" si="0" ref="G2:G65">F2/100</f>
        <v>1.0525</v>
      </c>
      <c r="H2" s="17">
        <v>2443513.1</v>
      </c>
      <c r="I2" s="17">
        <v>0</v>
      </c>
      <c r="J2" s="17">
        <v>168810.92</v>
      </c>
      <c r="K2" s="17">
        <v>49339.11</v>
      </c>
      <c r="L2" s="20">
        <f aca="true" t="shared" si="1" ref="L2:L65">SUM(H2:K2)</f>
        <v>2661663.13</v>
      </c>
      <c r="M2" s="17">
        <v>10166985</v>
      </c>
      <c r="N2" s="17">
        <v>0</v>
      </c>
      <c r="O2" s="17">
        <v>0</v>
      </c>
      <c r="P2" s="20">
        <f aca="true" t="shared" si="2" ref="P2:P65">SUM(M2:O2)</f>
        <v>10166985</v>
      </c>
      <c r="Q2" s="17">
        <v>6808693.11</v>
      </c>
      <c r="R2" s="17">
        <v>0</v>
      </c>
      <c r="S2" s="21">
        <f aca="true" t="shared" si="3" ref="S2:S65">Q2+R2</f>
        <v>6808693.11</v>
      </c>
      <c r="T2" s="20">
        <f aca="true" t="shared" si="4" ref="T2:T65">L2+P2+S2</f>
        <v>19637341.24</v>
      </c>
      <c r="U2" s="22">
        <f aca="true" t="shared" si="5" ref="U2:U65">(Q2/$E2)*100</f>
        <v>0.6585669593611109</v>
      </c>
      <c r="V2" s="22">
        <f aca="true" t="shared" si="6" ref="V2:V65">(R2/$E2)*100</f>
        <v>0</v>
      </c>
      <c r="W2" s="22">
        <f aca="true" t="shared" si="7" ref="W2:W65">(S2/$E2)*100</f>
        <v>0.6585669593611109</v>
      </c>
      <c r="X2" s="23">
        <f aca="true" t="shared" si="8" ref="X2:X65">(P2/E2)*100</f>
        <v>0.9833958278257637</v>
      </c>
      <c r="Y2" s="23">
        <f aca="true" t="shared" si="9" ref="Y2:Y65">(L2/E2)*100</f>
        <v>0.2574478488086353</v>
      </c>
      <c r="Z2" s="24"/>
      <c r="AA2" s="23">
        <f aca="true" t="shared" si="10" ref="AA2:AA65">((T2/E2)*100)-Z2</f>
        <v>1.8994106359955096</v>
      </c>
      <c r="AB2" s="25">
        <v>251769.71287434394</v>
      </c>
      <c r="AC2" s="26">
        <f aca="true" t="shared" si="11" ref="AC2:AC65">AB2/100*AA2</f>
        <v>4782.140704550645</v>
      </c>
      <c r="AD2" s="28"/>
      <c r="AE2" s="29">
        <f>E2/G2</f>
        <v>982294510.2137767</v>
      </c>
      <c r="AF2" s="22">
        <f>(L2/AE2)*100</f>
        <v>0.27096386087108865</v>
      </c>
      <c r="AG2" s="22">
        <f>(P2/AE2)*100</f>
        <v>1.0350241087866163</v>
      </c>
      <c r="AH2" s="22">
        <f>(Q2/AE2)*100</f>
        <v>0.6931417247275692</v>
      </c>
      <c r="AI2" s="22">
        <f>(S2/AE2)*100</f>
        <v>0.6931417247275692</v>
      </c>
      <c r="AJ2" s="22">
        <f aca="true" t="shared" si="12" ref="AJ2:AJ65">ROUND(AF2,3)+ROUND(AG2,3)+ROUND(AI2,3)</f>
        <v>1.999</v>
      </c>
    </row>
    <row r="3" spans="1:36" ht="12.75">
      <c r="A3" s="13" t="s">
        <v>37</v>
      </c>
      <c r="B3" s="31" t="s">
        <v>38</v>
      </c>
      <c r="C3" s="15" t="s">
        <v>36</v>
      </c>
      <c r="D3" s="32"/>
      <c r="E3" s="17">
        <v>20320995673</v>
      </c>
      <c r="F3" s="33">
        <v>102.16</v>
      </c>
      <c r="G3" s="19">
        <f t="shared" si="0"/>
        <v>1.0216</v>
      </c>
      <c r="H3" s="17">
        <v>47892232.54</v>
      </c>
      <c r="I3" s="17">
        <v>0</v>
      </c>
      <c r="J3" s="17">
        <v>0</v>
      </c>
      <c r="K3" s="17">
        <v>980211.65</v>
      </c>
      <c r="L3" s="20">
        <f t="shared" si="1"/>
        <v>48872444.19</v>
      </c>
      <c r="M3" s="17">
        <v>111207790.5</v>
      </c>
      <c r="N3" s="17">
        <v>0</v>
      </c>
      <c r="O3" s="17">
        <v>0</v>
      </c>
      <c r="P3" s="20">
        <f t="shared" si="2"/>
        <v>111207790.5</v>
      </c>
      <c r="Q3" s="17">
        <v>187861913.05</v>
      </c>
      <c r="R3" s="17">
        <v>0</v>
      </c>
      <c r="S3" s="21">
        <f t="shared" si="3"/>
        <v>187861913.05</v>
      </c>
      <c r="T3" s="20">
        <f t="shared" si="4"/>
        <v>347942147.74</v>
      </c>
      <c r="U3" s="22">
        <f t="shared" si="5"/>
        <v>0.9244719898228582</v>
      </c>
      <c r="V3" s="22">
        <f t="shared" si="6"/>
        <v>0</v>
      </c>
      <c r="W3" s="22">
        <f t="shared" si="7"/>
        <v>0.9244719898228582</v>
      </c>
      <c r="X3" s="23">
        <f t="shared" si="8"/>
        <v>0.5472556182262222</v>
      </c>
      <c r="Y3" s="23">
        <f t="shared" si="9"/>
        <v>0.2405022124724705</v>
      </c>
      <c r="Z3" s="24"/>
      <c r="AA3" s="23">
        <f t="shared" si="10"/>
        <v>1.712229820521551</v>
      </c>
      <c r="AB3" s="34">
        <v>256965.7718727404</v>
      </c>
      <c r="AC3" s="26">
        <f t="shared" si="11"/>
        <v>4399.8445745384415</v>
      </c>
      <c r="AD3" s="28"/>
      <c r="AE3" s="29">
        <f>E3/G3</f>
        <v>19891342671.29992</v>
      </c>
      <c r="AF3" s="22">
        <f>(L3/AE3)*100</f>
        <v>0.24569706026187588</v>
      </c>
      <c r="AG3" s="22">
        <f>(P3/AE3)*100</f>
        <v>0.5590763395799085</v>
      </c>
      <c r="AH3" s="22">
        <f>(Q3/AE3)*100</f>
        <v>0.9444405848030321</v>
      </c>
      <c r="AI3" s="22">
        <f>(S3/AE3)*100</f>
        <v>0.9444405848030321</v>
      </c>
      <c r="AJ3" s="22">
        <f t="shared" si="12"/>
        <v>1.749</v>
      </c>
    </row>
    <row r="4" spans="1:36" ht="12.75">
      <c r="A4" s="13" t="s">
        <v>39</v>
      </c>
      <c r="B4" s="14" t="s">
        <v>40</v>
      </c>
      <c r="C4" s="15" t="s">
        <v>36</v>
      </c>
      <c r="D4" s="16"/>
      <c r="E4" s="17">
        <v>4704163001</v>
      </c>
      <c r="F4" s="33">
        <v>107.36</v>
      </c>
      <c r="G4" s="19">
        <f t="shared" si="0"/>
        <v>1.0735999999999999</v>
      </c>
      <c r="H4" s="17">
        <v>11285841.73</v>
      </c>
      <c r="I4" s="17">
        <v>1295813.49</v>
      </c>
      <c r="J4" s="17">
        <v>779231.1</v>
      </c>
      <c r="K4" s="17">
        <v>227749.3</v>
      </c>
      <c r="L4" s="20">
        <f t="shared" si="1"/>
        <v>13588635.620000001</v>
      </c>
      <c r="M4" s="17">
        <v>14144165</v>
      </c>
      <c r="N4" s="17">
        <v>0</v>
      </c>
      <c r="O4" s="17">
        <v>1524704</v>
      </c>
      <c r="P4" s="20">
        <f t="shared" si="2"/>
        <v>15668869</v>
      </c>
      <c r="Q4" s="17">
        <v>19249449.12</v>
      </c>
      <c r="R4" s="17">
        <v>0</v>
      </c>
      <c r="S4" s="21">
        <f t="shared" si="3"/>
        <v>19249449.12</v>
      </c>
      <c r="T4" s="20">
        <f t="shared" si="4"/>
        <v>48506953.74</v>
      </c>
      <c r="U4" s="22">
        <f t="shared" si="5"/>
        <v>0.4092003001577113</v>
      </c>
      <c r="V4" s="22">
        <f t="shared" si="6"/>
        <v>0</v>
      </c>
      <c r="W4" s="22">
        <f t="shared" si="7"/>
        <v>0.4092003001577113</v>
      </c>
      <c r="X4" s="23">
        <f t="shared" si="8"/>
        <v>0.33308516300708857</v>
      </c>
      <c r="Y4" s="23">
        <f t="shared" si="9"/>
        <v>0.2888640469539716</v>
      </c>
      <c r="Z4" s="24"/>
      <c r="AA4" s="23">
        <f t="shared" si="10"/>
        <v>1.0311495101187715</v>
      </c>
      <c r="AB4" s="34">
        <v>530244.2100328177</v>
      </c>
      <c r="AC4" s="26">
        <f t="shared" si="11"/>
        <v>5467.6105741865495</v>
      </c>
      <c r="AD4" s="28"/>
      <c r="AE4" s="29">
        <f>E4/G4</f>
        <v>4381671945.789866</v>
      </c>
      <c r="AF4" s="22">
        <f>(L4/AE4)*100</f>
        <v>0.3101244408097839</v>
      </c>
      <c r="AG4" s="22">
        <f>(P4/AE4)*100</f>
        <v>0.35760023100441024</v>
      </c>
      <c r="AH4" s="22">
        <f>(Q4/AE4)*100</f>
        <v>0.43931744224931885</v>
      </c>
      <c r="AI4" s="22">
        <f>(S4/AE4)*100</f>
        <v>0.43931744224931885</v>
      </c>
      <c r="AJ4" s="22">
        <f t="shared" si="12"/>
        <v>1.107</v>
      </c>
    </row>
    <row r="5" spans="1:36" ht="12.75">
      <c r="A5" s="13" t="s">
        <v>41</v>
      </c>
      <c r="B5" s="14" t="s">
        <v>42</v>
      </c>
      <c r="C5" s="15" t="s">
        <v>36</v>
      </c>
      <c r="D5" s="16"/>
      <c r="E5" s="17">
        <v>303709383</v>
      </c>
      <c r="F5" s="33">
        <v>98.73</v>
      </c>
      <c r="G5" s="19">
        <f t="shared" si="0"/>
        <v>0.9873000000000001</v>
      </c>
      <c r="H5" s="17">
        <v>803444.18</v>
      </c>
      <c r="I5" s="17">
        <v>91878.4</v>
      </c>
      <c r="J5" s="17">
        <v>55250.63</v>
      </c>
      <c r="K5" s="17">
        <v>16148.34</v>
      </c>
      <c r="L5" s="20">
        <f t="shared" si="1"/>
        <v>966721.55</v>
      </c>
      <c r="M5" s="17">
        <v>0</v>
      </c>
      <c r="N5" s="17">
        <v>3815358.35</v>
      </c>
      <c r="O5" s="17">
        <v>0</v>
      </c>
      <c r="P5" s="20">
        <f t="shared" si="2"/>
        <v>3815358.35</v>
      </c>
      <c r="Q5" s="17">
        <v>2200125.79</v>
      </c>
      <c r="R5" s="17">
        <v>0</v>
      </c>
      <c r="S5" s="21">
        <f t="shared" si="3"/>
        <v>2200125.79</v>
      </c>
      <c r="T5" s="20">
        <f t="shared" si="4"/>
        <v>6982205.69</v>
      </c>
      <c r="U5" s="22">
        <f t="shared" si="5"/>
        <v>0.7244181158538655</v>
      </c>
      <c r="V5" s="22">
        <f t="shared" si="6"/>
        <v>0</v>
      </c>
      <c r="W5" s="22">
        <f t="shared" si="7"/>
        <v>0.7244181158538655</v>
      </c>
      <c r="X5" s="23">
        <f t="shared" si="8"/>
        <v>1.2562530377930405</v>
      </c>
      <c r="Y5" s="23">
        <f t="shared" si="9"/>
        <v>0.3183048019296789</v>
      </c>
      <c r="Z5" s="24"/>
      <c r="AA5" s="23">
        <f t="shared" si="10"/>
        <v>2.298975955576585</v>
      </c>
      <c r="AB5" s="34">
        <v>182539.06597479613</v>
      </c>
      <c r="AC5" s="26">
        <f t="shared" si="11"/>
        <v>4196.529236294642</v>
      </c>
      <c r="AD5" s="28"/>
      <c r="AE5" s="29">
        <f>E5/G5</f>
        <v>307616107.56608933</v>
      </c>
      <c r="AF5" s="22">
        <f>(L5/AE5)*100</f>
        <v>0.31426233094517203</v>
      </c>
      <c r="AG5" s="22">
        <f>(P5/AE5)*100</f>
        <v>1.240298624213069</v>
      </c>
      <c r="AH5" s="22">
        <f>(Q5/AE5)*100</f>
        <v>0.7152180057825214</v>
      </c>
      <c r="AI5" s="22">
        <f>(S5/AE5)*100</f>
        <v>0.7152180057825214</v>
      </c>
      <c r="AJ5" s="22">
        <f t="shared" si="12"/>
        <v>2.269</v>
      </c>
    </row>
    <row r="6" spans="1:36" ht="12.75">
      <c r="A6" s="13" t="s">
        <v>43</v>
      </c>
      <c r="B6" s="14" t="s">
        <v>44</v>
      </c>
      <c r="C6" s="15" t="s">
        <v>36</v>
      </c>
      <c r="D6" s="16"/>
      <c r="E6" s="17">
        <v>281274406</v>
      </c>
      <c r="F6" s="33">
        <v>42.61</v>
      </c>
      <c r="G6" s="19">
        <f t="shared" si="0"/>
        <v>0.4261</v>
      </c>
      <c r="H6" s="17">
        <v>1718703.62</v>
      </c>
      <c r="I6" s="17">
        <v>196360.04</v>
      </c>
      <c r="J6" s="17">
        <v>118080.15</v>
      </c>
      <c r="K6" s="17">
        <v>34511.8</v>
      </c>
      <c r="L6" s="20">
        <f t="shared" si="1"/>
        <v>2067655.61</v>
      </c>
      <c r="M6" s="17">
        <v>0</v>
      </c>
      <c r="N6" s="17">
        <v>7784197.91</v>
      </c>
      <c r="O6" s="17">
        <v>0</v>
      </c>
      <c r="P6" s="20">
        <f t="shared" si="2"/>
        <v>7784197.91</v>
      </c>
      <c r="Q6" s="17">
        <v>2166396.37</v>
      </c>
      <c r="R6" s="17">
        <v>0</v>
      </c>
      <c r="S6" s="21">
        <f t="shared" si="3"/>
        <v>2166396.37</v>
      </c>
      <c r="T6" s="20">
        <f t="shared" si="4"/>
        <v>12018249.89</v>
      </c>
      <c r="U6" s="22">
        <f t="shared" si="5"/>
        <v>0.7702074286844286</v>
      </c>
      <c r="V6" s="22">
        <f t="shared" si="6"/>
        <v>0</v>
      </c>
      <c r="W6" s="22">
        <f t="shared" si="7"/>
        <v>0.7702074286844286</v>
      </c>
      <c r="X6" s="23">
        <f t="shared" si="8"/>
        <v>2.767474659603405</v>
      </c>
      <c r="Y6" s="23">
        <f t="shared" si="9"/>
        <v>0.7351026491902004</v>
      </c>
      <c r="Z6" s="24"/>
      <c r="AA6" s="23">
        <f t="shared" si="10"/>
        <v>4.272784737478035</v>
      </c>
      <c r="AB6" s="34">
        <v>92499.72299168975</v>
      </c>
      <c r="AC6" s="26">
        <f t="shared" si="11"/>
        <v>3952.3140461983803</v>
      </c>
      <c r="AD6" s="28"/>
      <c r="AE6" s="29">
        <f>E6/G6</f>
        <v>660113602.4407417</v>
      </c>
      <c r="AF6" s="22">
        <f>(L6/AE6)*100</f>
        <v>0.31322723881994435</v>
      </c>
      <c r="AG6" s="22">
        <f>(P6/AE6)*100</f>
        <v>1.179220952457011</v>
      </c>
      <c r="AH6" s="22">
        <f>(Q6/AE6)*100</f>
        <v>0.328185385362435</v>
      </c>
      <c r="AI6" s="22">
        <f>(S6/AE6)*100</f>
        <v>0.328185385362435</v>
      </c>
      <c r="AJ6" s="22">
        <f t="shared" si="12"/>
        <v>1.82</v>
      </c>
    </row>
    <row r="7" spans="1:36" ht="12.75">
      <c r="A7" s="13" t="s">
        <v>45</v>
      </c>
      <c r="B7" s="14" t="s">
        <v>46</v>
      </c>
      <c r="C7" s="15" t="s">
        <v>36</v>
      </c>
      <c r="D7" s="16"/>
      <c r="E7" s="17">
        <v>32053251</v>
      </c>
      <c r="F7" s="33">
        <v>57.75</v>
      </c>
      <c r="G7" s="19">
        <f t="shared" si="0"/>
        <v>0.5775</v>
      </c>
      <c r="H7" s="17">
        <v>140180.24</v>
      </c>
      <c r="I7" s="17">
        <v>16039.95</v>
      </c>
      <c r="J7" s="17">
        <v>9645.54</v>
      </c>
      <c r="K7" s="17">
        <v>2819.15</v>
      </c>
      <c r="L7" s="20">
        <f t="shared" si="1"/>
        <v>168684.88</v>
      </c>
      <c r="M7" s="17">
        <v>786464</v>
      </c>
      <c r="N7" s="17">
        <v>0</v>
      </c>
      <c r="O7" s="17">
        <v>0</v>
      </c>
      <c r="P7" s="20">
        <f t="shared" si="2"/>
        <v>786464</v>
      </c>
      <c r="Q7" s="17">
        <v>66350.6</v>
      </c>
      <c r="R7" s="17">
        <v>0</v>
      </c>
      <c r="S7" s="21">
        <f t="shared" si="3"/>
        <v>66350.6</v>
      </c>
      <c r="T7" s="20">
        <f t="shared" si="4"/>
        <v>1021499.48</v>
      </c>
      <c r="U7" s="22">
        <f t="shared" si="5"/>
        <v>0.2070011556706058</v>
      </c>
      <c r="V7" s="22">
        <f t="shared" si="6"/>
        <v>0</v>
      </c>
      <c r="W7" s="22">
        <f t="shared" si="7"/>
        <v>0.2070011556706058</v>
      </c>
      <c r="X7" s="23">
        <f t="shared" si="8"/>
        <v>2.453616951366337</v>
      </c>
      <c r="Y7" s="23">
        <f t="shared" si="9"/>
        <v>0.5262644965404601</v>
      </c>
      <c r="Z7" s="24"/>
      <c r="AA7" s="23">
        <f t="shared" si="10"/>
        <v>3.1868826035774034</v>
      </c>
      <c r="AB7" s="34">
        <v>125139.06976744186</v>
      </c>
      <c r="AC7" s="26">
        <f t="shared" si="11"/>
        <v>3988.0352446971942</v>
      </c>
      <c r="AD7" s="28"/>
      <c r="AE7" s="29">
        <f>E7/G7</f>
        <v>55503464.935064934</v>
      </c>
      <c r="AF7" s="22">
        <f>(L7/AE7)*100</f>
        <v>0.30391774675211575</v>
      </c>
      <c r="AG7" s="22">
        <f>(P7/AE7)*100</f>
        <v>1.4169637894140596</v>
      </c>
      <c r="AH7" s="22">
        <f>(Q7/AE7)*100</f>
        <v>0.11954316739977486</v>
      </c>
      <c r="AI7" s="22">
        <f>(S7/AE7)*100</f>
        <v>0.11954316739977486</v>
      </c>
      <c r="AJ7" s="22">
        <f t="shared" si="12"/>
        <v>1.8410000000000002</v>
      </c>
    </row>
    <row r="8" spans="1:36" ht="12.75">
      <c r="A8" s="13" t="s">
        <v>47</v>
      </c>
      <c r="B8" s="14" t="s">
        <v>48</v>
      </c>
      <c r="C8" s="15" t="s">
        <v>36</v>
      </c>
      <c r="D8" s="16"/>
      <c r="E8" s="17">
        <v>299122086</v>
      </c>
      <c r="F8" s="33">
        <v>96.92</v>
      </c>
      <c r="G8" s="19">
        <f t="shared" si="0"/>
        <v>0.9692000000000001</v>
      </c>
      <c r="H8" s="17">
        <v>809704.08</v>
      </c>
      <c r="I8" s="17">
        <v>92662.06</v>
      </c>
      <c r="J8" s="17">
        <v>55721.87</v>
      </c>
      <c r="K8" s="17">
        <v>16286.08</v>
      </c>
      <c r="L8" s="20">
        <f t="shared" si="1"/>
        <v>974374.0899999999</v>
      </c>
      <c r="M8" s="17">
        <v>2256509</v>
      </c>
      <c r="N8" s="17">
        <v>1207270.94</v>
      </c>
      <c r="O8" s="17">
        <v>0</v>
      </c>
      <c r="P8" s="20">
        <f t="shared" si="2"/>
        <v>3463779.94</v>
      </c>
      <c r="Q8" s="17">
        <v>3401114</v>
      </c>
      <c r="R8" s="17">
        <v>0</v>
      </c>
      <c r="S8" s="21">
        <f t="shared" si="3"/>
        <v>3401114</v>
      </c>
      <c r="T8" s="20">
        <f t="shared" si="4"/>
        <v>7839268.029999999</v>
      </c>
      <c r="U8" s="22">
        <f t="shared" si="5"/>
        <v>1.1370320545304033</v>
      </c>
      <c r="V8" s="22">
        <f t="shared" si="6"/>
        <v>0</v>
      </c>
      <c r="W8" s="22">
        <f t="shared" si="7"/>
        <v>1.1370320545304033</v>
      </c>
      <c r="X8" s="23">
        <f t="shared" si="8"/>
        <v>1.1579820087240231</v>
      </c>
      <c r="Y8" s="23">
        <f t="shared" si="9"/>
        <v>0.32574461586230036</v>
      </c>
      <c r="Z8" s="24"/>
      <c r="AA8" s="23">
        <f t="shared" si="10"/>
        <v>2.6207586791167268</v>
      </c>
      <c r="AB8" s="34">
        <v>189242.09245742092</v>
      </c>
      <c r="AC8" s="26">
        <f t="shared" si="11"/>
        <v>4959.5785626199595</v>
      </c>
      <c r="AD8" s="28"/>
      <c r="AE8" s="29">
        <f>E8/G8</f>
        <v>308627822.9467602</v>
      </c>
      <c r="AF8" s="22">
        <f>(L8/AE8)*100</f>
        <v>0.3157116816937416</v>
      </c>
      <c r="AG8" s="22">
        <f>(P8/AE8)*100</f>
        <v>1.1223161628553233</v>
      </c>
      <c r="AH8" s="22">
        <f>(Q8/AE8)*100</f>
        <v>1.1020114672508672</v>
      </c>
      <c r="AI8" s="22">
        <f>(S8/AE8)*100</f>
        <v>1.1020114672508672</v>
      </c>
      <c r="AJ8" s="22">
        <f t="shared" si="12"/>
        <v>2.54</v>
      </c>
    </row>
    <row r="9" spans="1:36" ht="12.75">
      <c r="A9" s="13" t="s">
        <v>49</v>
      </c>
      <c r="B9" s="14" t="s">
        <v>50</v>
      </c>
      <c r="C9" s="15" t="s">
        <v>36</v>
      </c>
      <c r="D9" s="16"/>
      <c r="E9" s="17">
        <v>2568645587</v>
      </c>
      <c r="F9" s="33">
        <v>51.06</v>
      </c>
      <c r="G9" s="19">
        <f t="shared" si="0"/>
        <v>0.5106</v>
      </c>
      <c r="H9" s="17">
        <v>13320271.41</v>
      </c>
      <c r="I9" s="17">
        <v>1524566.84</v>
      </c>
      <c r="J9" s="17">
        <v>916790.81</v>
      </c>
      <c r="K9" s="17">
        <v>267790.81</v>
      </c>
      <c r="L9" s="20">
        <f t="shared" si="1"/>
        <v>16029419.870000001</v>
      </c>
      <c r="M9" s="17">
        <v>66270066</v>
      </c>
      <c r="N9" s="17">
        <v>0</v>
      </c>
      <c r="O9" s="17">
        <v>0</v>
      </c>
      <c r="P9" s="20">
        <f t="shared" si="2"/>
        <v>66270066</v>
      </c>
      <c r="Q9" s="17">
        <v>15045927</v>
      </c>
      <c r="R9" s="17">
        <v>513729</v>
      </c>
      <c r="S9" s="21">
        <f t="shared" si="3"/>
        <v>15559656</v>
      </c>
      <c r="T9" s="20">
        <f t="shared" si="4"/>
        <v>97859141.87</v>
      </c>
      <c r="U9" s="22">
        <f t="shared" si="5"/>
        <v>0.5857533275959881</v>
      </c>
      <c r="V9" s="22">
        <f t="shared" si="6"/>
        <v>0.01999999542949792</v>
      </c>
      <c r="W9" s="22">
        <f t="shared" si="7"/>
        <v>0.605753323025486</v>
      </c>
      <c r="X9" s="23">
        <f t="shared" si="8"/>
        <v>2.5799614526579684</v>
      </c>
      <c r="Y9" s="23">
        <f t="shared" si="9"/>
        <v>0.6240417109750533</v>
      </c>
      <c r="Z9" s="24"/>
      <c r="AA9" s="23">
        <f t="shared" si="10"/>
        <v>3.8097564866585074</v>
      </c>
      <c r="AB9" s="34">
        <v>140509.11095305832</v>
      </c>
      <c r="AC9" s="26">
        <f t="shared" si="11"/>
        <v>5353.0549688803385</v>
      </c>
      <c r="AD9" s="28"/>
      <c r="AE9" s="29">
        <f>E9/G9</f>
        <v>5030641572.6596155</v>
      </c>
      <c r="AF9" s="22">
        <f>(L9/AE9)*100</f>
        <v>0.31863569762386224</v>
      </c>
      <c r="AG9" s="22">
        <f>(P9/AE9)*100</f>
        <v>1.3173283177271589</v>
      </c>
      <c r="AH9" s="22">
        <f>(Q9/AE9)*100</f>
        <v>0.29908564907051155</v>
      </c>
      <c r="AI9" s="22">
        <f>(S9/AE9)*100</f>
        <v>0.30929764673681315</v>
      </c>
      <c r="AJ9" s="22">
        <f t="shared" si="12"/>
        <v>1.9449999999999998</v>
      </c>
    </row>
    <row r="10" spans="1:36" ht="12.75">
      <c r="A10" s="13" t="s">
        <v>51</v>
      </c>
      <c r="B10" s="14" t="s">
        <v>52</v>
      </c>
      <c r="C10" s="15" t="s">
        <v>36</v>
      </c>
      <c r="D10" s="16"/>
      <c r="E10" s="17">
        <v>118887023</v>
      </c>
      <c r="F10" s="33">
        <v>55.66</v>
      </c>
      <c r="G10" s="19">
        <f t="shared" si="0"/>
        <v>0.5566</v>
      </c>
      <c r="H10" s="17">
        <v>563978.82</v>
      </c>
      <c r="I10" s="17">
        <v>64381.7</v>
      </c>
      <c r="J10" s="17">
        <v>38715.62</v>
      </c>
      <c r="K10" s="17">
        <v>11315.58</v>
      </c>
      <c r="L10" s="20">
        <f t="shared" si="1"/>
        <v>678391.7199999999</v>
      </c>
      <c r="M10" s="17">
        <v>2161608</v>
      </c>
      <c r="N10" s="17">
        <v>0</v>
      </c>
      <c r="O10" s="17">
        <v>0</v>
      </c>
      <c r="P10" s="20">
        <f t="shared" si="2"/>
        <v>2161608</v>
      </c>
      <c r="Q10" s="17">
        <v>160100.86</v>
      </c>
      <c r="R10" s="17">
        <v>0</v>
      </c>
      <c r="S10" s="21">
        <f t="shared" si="3"/>
        <v>160100.86</v>
      </c>
      <c r="T10" s="20">
        <f t="shared" si="4"/>
        <v>3000100.5799999996</v>
      </c>
      <c r="U10" s="22">
        <f t="shared" si="5"/>
        <v>0.1346663882735124</v>
      </c>
      <c r="V10" s="22">
        <f t="shared" si="6"/>
        <v>0</v>
      </c>
      <c r="W10" s="22">
        <f t="shared" si="7"/>
        <v>0.1346663882735124</v>
      </c>
      <c r="X10" s="23">
        <f t="shared" si="8"/>
        <v>1.8182034888702698</v>
      </c>
      <c r="Y10" s="23">
        <f t="shared" si="9"/>
        <v>0.5706188134595648</v>
      </c>
      <c r="Z10" s="24"/>
      <c r="AA10" s="23">
        <f t="shared" si="10"/>
        <v>2.523488690603347</v>
      </c>
      <c r="AB10" s="34">
        <v>135696.01063829788</v>
      </c>
      <c r="AC10" s="26">
        <f t="shared" si="11"/>
        <v>3424.273482057362</v>
      </c>
      <c r="AD10" s="28"/>
      <c r="AE10" s="29">
        <f>E10/G10</f>
        <v>213595082.6446281</v>
      </c>
      <c r="AF10" s="22">
        <f>(L10/AE10)*100</f>
        <v>0.31760643157159374</v>
      </c>
      <c r="AG10" s="22">
        <f>(P10/AE10)*100</f>
        <v>1.012012061905192</v>
      </c>
      <c r="AH10" s="22">
        <f>(Q10/AE10)*100</f>
        <v>0.074955311713037</v>
      </c>
      <c r="AI10" s="22">
        <f>(S10/AE10)*100</f>
        <v>0.074955311713037</v>
      </c>
      <c r="AJ10" s="22">
        <f t="shared" si="12"/>
        <v>1.405</v>
      </c>
    </row>
    <row r="11" spans="1:36" ht="12.75">
      <c r="A11" s="13" t="s">
        <v>53</v>
      </c>
      <c r="B11" s="14" t="s">
        <v>54</v>
      </c>
      <c r="C11" s="15" t="s">
        <v>36</v>
      </c>
      <c r="D11" s="32"/>
      <c r="E11" s="17">
        <v>105427312</v>
      </c>
      <c r="F11" s="33">
        <v>51.02</v>
      </c>
      <c r="G11" s="19">
        <f t="shared" si="0"/>
        <v>0.5102</v>
      </c>
      <c r="H11" s="17">
        <v>507891.28</v>
      </c>
      <c r="I11" s="17">
        <v>57978.96</v>
      </c>
      <c r="J11" s="17">
        <v>34865.36</v>
      </c>
      <c r="K11" s="17">
        <v>10190.25</v>
      </c>
      <c r="L11" s="20">
        <f t="shared" si="1"/>
        <v>610925.85</v>
      </c>
      <c r="M11" s="17">
        <v>1657919</v>
      </c>
      <c r="N11" s="17">
        <v>0</v>
      </c>
      <c r="O11" s="17">
        <v>0</v>
      </c>
      <c r="P11" s="20">
        <f t="shared" si="2"/>
        <v>1657919</v>
      </c>
      <c r="Q11" s="17">
        <v>547678.61</v>
      </c>
      <c r="R11" s="17">
        <v>0</v>
      </c>
      <c r="S11" s="21">
        <f t="shared" si="3"/>
        <v>547678.61</v>
      </c>
      <c r="T11" s="20">
        <f t="shared" si="4"/>
        <v>2816523.46</v>
      </c>
      <c r="U11" s="22">
        <f t="shared" si="5"/>
        <v>0.5194845620269631</v>
      </c>
      <c r="V11" s="22">
        <f t="shared" si="6"/>
        <v>0</v>
      </c>
      <c r="W11" s="22">
        <f t="shared" si="7"/>
        <v>0.5194845620269631</v>
      </c>
      <c r="X11" s="23">
        <f t="shared" si="8"/>
        <v>1.5725706826329784</v>
      </c>
      <c r="Y11" s="23">
        <f t="shared" si="9"/>
        <v>0.5794758857173556</v>
      </c>
      <c r="Z11" s="24"/>
      <c r="AA11" s="23">
        <f t="shared" si="10"/>
        <v>2.6715311303772973</v>
      </c>
      <c r="AB11" s="34">
        <v>118538.03863298663</v>
      </c>
      <c r="AC11" s="26">
        <f t="shared" si="11"/>
        <v>3166.780603418905</v>
      </c>
      <c r="AD11" s="28"/>
      <c r="AE11" s="29">
        <f>E11/G11</f>
        <v>206639184.63347706</v>
      </c>
      <c r="AF11" s="22">
        <f>(L11/AE11)*100</f>
        <v>0.29564859689299483</v>
      </c>
      <c r="AG11" s="22">
        <f>(P11/AE11)*100</f>
        <v>0.8023255622793456</v>
      </c>
      <c r="AH11" s="22">
        <f>(Q11/AE11)*100</f>
        <v>0.2650410235461566</v>
      </c>
      <c r="AI11" s="22">
        <f>(S11/AE11)*100</f>
        <v>0.2650410235461566</v>
      </c>
      <c r="AJ11" s="22">
        <f t="shared" si="12"/>
        <v>1.363</v>
      </c>
    </row>
    <row r="12" spans="1:36" ht="12.75">
      <c r="A12" s="13" t="s">
        <v>55</v>
      </c>
      <c r="B12" s="14" t="s">
        <v>56</v>
      </c>
      <c r="C12" s="15" t="s">
        <v>36</v>
      </c>
      <c r="D12" s="16" t="s">
        <v>57</v>
      </c>
      <c r="E12" s="17">
        <v>3685622307</v>
      </c>
      <c r="F12" s="33">
        <v>97.14</v>
      </c>
      <c r="G12" s="19">
        <f t="shared" si="0"/>
        <v>0.9714</v>
      </c>
      <c r="H12" s="17">
        <v>9845528.92</v>
      </c>
      <c r="I12" s="17">
        <v>1126080.97</v>
      </c>
      <c r="J12" s="17">
        <v>677163.29</v>
      </c>
      <c r="K12" s="17">
        <v>197917.49</v>
      </c>
      <c r="L12" s="20">
        <f t="shared" si="1"/>
        <v>11846690.67</v>
      </c>
      <c r="M12" s="17">
        <v>29125343.5</v>
      </c>
      <c r="N12" s="17">
        <v>14715705.44</v>
      </c>
      <c r="O12" s="17">
        <v>0</v>
      </c>
      <c r="P12" s="20">
        <f t="shared" si="2"/>
        <v>43841048.94</v>
      </c>
      <c r="Q12" s="17">
        <v>14119999</v>
      </c>
      <c r="R12" s="17">
        <v>0</v>
      </c>
      <c r="S12" s="21">
        <f t="shared" si="3"/>
        <v>14119999</v>
      </c>
      <c r="T12" s="20">
        <f t="shared" si="4"/>
        <v>69807738.61</v>
      </c>
      <c r="U12" s="22">
        <f t="shared" si="5"/>
        <v>0.38311030875796137</v>
      </c>
      <c r="V12" s="22">
        <f t="shared" si="6"/>
        <v>0</v>
      </c>
      <c r="W12" s="22">
        <f t="shared" si="7"/>
        <v>0.38311030875796137</v>
      </c>
      <c r="X12" s="23">
        <f t="shared" si="8"/>
        <v>1.1895155088662752</v>
      </c>
      <c r="Y12" s="23">
        <f t="shared" si="9"/>
        <v>0.3214298613154123</v>
      </c>
      <c r="Z12" s="24"/>
      <c r="AA12" s="23">
        <f t="shared" si="10"/>
        <v>1.894055678939649</v>
      </c>
      <c r="AB12" s="34">
        <v>225334.13209525237</v>
      </c>
      <c r="AC12" s="26">
        <f t="shared" si="11"/>
        <v>4267.953925539498</v>
      </c>
      <c r="AD12" s="28"/>
      <c r="AE12" s="29">
        <f>E12/G12</f>
        <v>3794134555.2810373</v>
      </c>
      <c r="AF12" s="22">
        <f>(L12/AE12)*100</f>
        <v>0.3122369672817915</v>
      </c>
      <c r="AG12" s="22">
        <f>(P12/AE12)*100</f>
        <v>1.1554953653126996</v>
      </c>
      <c r="AH12" s="22">
        <f>(Q12/AE12)*100</f>
        <v>0.3721533539274837</v>
      </c>
      <c r="AI12" s="22">
        <f>(S12/AE12)*100</f>
        <v>0.3721533539274837</v>
      </c>
      <c r="AJ12" s="22">
        <f t="shared" si="12"/>
        <v>1.839</v>
      </c>
    </row>
    <row r="13" spans="1:36" ht="12.75">
      <c r="A13" s="13" t="s">
        <v>58</v>
      </c>
      <c r="B13" s="14" t="s">
        <v>59</v>
      </c>
      <c r="C13" s="15" t="s">
        <v>36</v>
      </c>
      <c r="D13" s="16"/>
      <c r="E13" s="17">
        <v>1318254766</v>
      </c>
      <c r="F13" s="33">
        <v>49.6</v>
      </c>
      <c r="G13" s="19">
        <f t="shared" si="0"/>
        <v>0.496</v>
      </c>
      <c r="H13" s="17">
        <v>6841755.33</v>
      </c>
      <c r="I13" s="17">
        <v>782120.06</v>
      </c>
      <c r="J13" s="17">
        <v>470324.07</v>
      </c>
      <c r="K13" s="17">
        <v>137463.68</v>
      </c>
      <c r="L13" s="20">
        <f t="shared" si="1"/>
        <v>8231663.140000001</v>
      </c>
      <c r="M13" s="17">
        <v>19121023</v>
      </c>
      <c r="N13" s="17">
        <v>8875113.69</v>
      </c>
      <c r="O13" s="17">
        <v>0</v>
      </c>
      <c r="P13" s="20">
        <f t="shared" si="2"/>
        <v>27996136.689999998</v>
      </c>
      <c r="Q13" s="17">
        <v>16145327.2</v>
      </c>
      <c r="R13" s="17">
        <v>0</v>
      </c>
      <c r="S13" s="21">
        <f t="shared" si="3"/>
        <v>16145327.2</v>
      </c>
      <c r="T13" s="20">
        <f t="shared" si="4"/>
        <v>52373127.03</v>
      </c>
      <c r="U13" s="22">
        <f t="shared" si="5"/>
        <v>1.224750148181903</v>
      </c>
      <c r="V13" s="22">
        <f t="shared" si="6"/>
        <v>0</v>
      </c>
      <c r="W13" s="22">
        <f t="shared" si="7"/>
        <v>1.224750148181903</v>
      </c>
      <c r="X13" s="23">
        <f t="shared" si="8"/>
        <v>2.1237273258604703</v>
      </c>
      <c r="Y13" s="23">
        <f t="shared" si="9"/>
        <v>0.6244364406872169</v>
      </c>
      <c r="Z13" s="24"/>
      <c r="AA13" s="23">
        <f t="shared" si="10"/>
        <v>3.97291391472959</v>
      </c>
      <c r="AB13" s="34">
        <v>104660.08472581784</v>
      </c>
      <c r="AC13" s="26">
        <f t="shared" si="11"/>
        <v>4158.055069239796</v>
      </c>
      <c r="AD13" s="28"/>
      <c r="AE13" s="29">
        <f>E13/G13</f>
        <v>2657771705.645161</v>
      </c>
      <c r="AF13" s="22">
        <f>(L13/AE13)*100</f>
        <v>0.30972047458085966</v>
      </c>
      <c r="AG13" s="22">
        <f>(P13/AE13)*100</f>
        <v>1.0533687536267933</v>
      </c>
      <c r="AH13" s="22">
        <f>(Q13/AE13)*100</f>
        <v>0.607476073498224</v>
      </c>
      <c r="AI13" s="22">
        <f>(S13/AE13)*100</f>
        <v>0.607476073498224</v>
      </c>
      <c r="AJ13" s="22">
        <f t="shared" si="12"/>
        <v>1.97</v>
      </c>
    </row>
    <row r="14" spans="1:36" ht="12.75">
      <c r="A14" s="13" t="s">
        <v>60</v>
      </c>
      <c r="B14" s="14" t="s">
        <v>61</v>
      </c>
      <c r="C14" s="15" t="s">
        <v>36</v>
      </c>
      <c r="D14" s="16"/>
      <c r="E14" s="17">
        <v>844462889</v>
      </c>
      <c r="F14" s="33">
        <v>57.25</v>
      </c>
      <c r="G14" s="19">
        <f t="shared" si="0"/>
        <v>0.5725</v>
      </c>
      <c r="H14" s="17">
        <v>3924922.4</v>
      </c>
      <c r="I14" s="17">
        <v>448155.5</v>
      </c>
      <c r="J14" s="17">
        <v>269496.12</v>
      </c>
      <c r="K14" s="17">
        <v>78766.82</v>
      </c>
      <c r="L14" s="20">
        <f t="shared" si="1"/>
        <v>4721340.840000001</v>
      </c>
      <c r="M14" s="17">
        <v>17211528</v>
      </c>
      <c r="N14" s="17">
        <v>0</v>
      </c>
      <c r="O14" s="17">
        <v>0</v>
      </c>
      <c r="P14" s="20">
        <f t="shared" si="2"/>
        <v>17211528</v>
      </c>
      <c r="Q14" s="17">
        <v>6418281.66</v>
      </c>
      <c r="R14" s="17">
        <v>0</v>
      </c>
      <c r="S14" s="21">
        <f t="shared" si="3"/>
        <v>6418281.66</v>
      </c>
      <c r="T14" s="20">
        <f t="shared" si="4"/>
        <v>28351150.5</v>
      </c>
      <c r="U14" s="22">
        <f t="shared" si="5"/>
        <v>0.7600430692224298</v>
      </c>
      <c r="V14" s="22">
        <f t="shared" si="6"/>
        <v>0</v>
      </c>
      <c r="W14" s="22">
        <f t="shared" si="7"/>
        <v>0.7600430692224298</v>
      </c>
      <c r="X14" s="23">
        <f t="shared" si="8"/>
        <v>2.038162745124493</v>
      </c>
      <c r="Y14" s="23">
        <f t="shared" si="9"/>
        <v>0.5590939402430035</v>
      </c>
      <c r="Z14" s="24"/>
      <c r="AA14" s="23">
        <f t="shared" si="10"/>
        <v>3.3572997545899264</v>
      </c>
      <c r="AB14" s="34">
        <v>135116.49026248942</v>
      </c>
      <c r="AC14" s="26">
        <f t="shared" si="11"/>
        <v>4536.265595993079</v>
      </c>
      <c r="AD14" s="28"/>
      <c r="AE14" s="29">
        <f>E14/G14</f>
        <v>1475044347.5982533</v>
      </c>
      <c r="AF14" s="22">
        <f>(L14/AE14)*100</f>
        <v>0.32008128078911946</v>
      </c>
      <c r="AG14" s="22">
        <f>(P14/AE14)*100</f>
        <v>1.1668481715837722</v>
      </c>
      <c r="AH14" s="22">
        <f>(Q14/AE14)*100</f>
        <v>0.435124657129841</v>
      </c>
      <c r="AI14" s="22">
        <f>(S14/AE14)*100</f>
        <v>0.435124657129841</v>
      </c>
      <c r="AJ14" s="22">
        <f t="shared" si="12"/>
        <v>1.9220000000000002</v>
      </c>
    </row>
    <row r="15" spans="1:36" ht="12.75">
      <c r="A15" s="13" t="s">
        <v>62</v>
      </c>
      <c r="B15" s="14" t="s">
        <v>63</v>
      </c>
      <c r="C15" s="15" t="s">
        <v>36</v>
      </c>
      <c r="D15" s="16"/>
      <c r="E15" s="17">
        <v>780446294</v>
      </c>
      <c r="F15" s="33">
        <v>61.99</v>
      </c>
      <c r="G15" s="19">
        <f t="shared" si="0"/>
        <v>0.6199</v>
      </c>
      <c r="H15" s="17">
        <v>3152011.08</v>
      </c>
      <c r="I15" s="17">
        <v>0</v>
      </c>
      <c r="J15" s="17">
        <v>216689.37</v>
      </c>
      <c r="K15" s="17">
        <v>63332.75</v>
      </c>
      <c r="L15" s="20">
        <f t="shared" si="1"/>
        <v>3432033.2</v>
      </c>
      <c r="M15" s="17">
        <v>10078556.5</v>
      </c>
      <c r="N15" s="17">
        <v>5052803.18</v>
      </c>
      <c r="O15" s="17">
        <v>1191125</v>
      </c>
      <c r="P15" s="20">
        <f t="shared" si="2"/>
        <v>16322484.68</v>
      </c>
      <c r="Q15" s="17">
        <v>7190998</v>
      </c>
      <c r="R15" s="17">
        <v>0</v>
      </c>
      <c r="S15" s="21">
        <f t="shared" si="3"/>
        <v>7190998</v>
      </c>
      <c r="T15" s="20">
        <f t="shared" si="4"/>
        <v>26945515.88</v>
      </c>
      <c r="U15" s="22">
        <f t="shared" si="5"/>
        <v>0.9213956239248924</v>
      </c>
      <c r="V15" s="22">
        <f t="shared" si="6"/>
        <v>0</v>
      </c>
      <c r="W15" s="22">
        <f t="shared" si="7"/>
        <v>0.9213956239248924</v>
      </c>
      <c r="X15" s="23">
        <f t="shared" si="8"/>
        <v>2.091429584006712</v>
      </c>
      <c r="Y15" s="23">
        <f t="shared" si="9"/>
        <v>0.4397526423515825</v>
      </c>
      <c r="Z15" s="24"/>
      <c r="AA15" s="23">
        <f t="shared" si="10"/>
        <v>3.4525778502831868</v>
      </c>
      <c r="AB15" s="34">
        <v>247875.33845590925</v>
      </c>
      <c r="AC15" s="26">
        <f t="shared" si="11"/>
        <v>8558.089031843205</v>
      </c>
      <c r="AD15" s="28"/>
      <c r="AE15" s="29">
        <f>E15/G15</f>
        <v>1258987407.6463945</v>
      </c>
      <c r="AF15" s="22">
        <f>(L15/AE15)*100</f>
        <v>0.272602662993746</v>
      </c>
      <c r="AG15" s="22">
        <f>(P15/AE15)*100</f>
        <v>1.2964771991257606</v>
      </c>
      <c r="AH15" s="22">
        <f>(Q15/AE15)*100</f>
        <v>0.5711731472710408</v>
      </c>
      <c r="AI15" s="22">
        <f>(S15/AE15)*100</f>
        <v>0.5711731472710408</v>
      </c>
      <c r="AJ15" s="22">
        <f t="shared" si="12"/>
        <v>2.1399999999999997</v>
      </c>
    </row>
    <row r="16" spans="1:36" ht="12.75">
      <c r="A16" s="13" t="s">
        <v>64</v>
      </c>
      <c r="B16" s="31" t="s">
        <v>65</v>
      </c>
      <c r="C16" s="15" t="s">
        <v>36</v>
      </c>
      <c r="D16" s="16"/>
      <c r="E16" s="17">
        <v>1572254519</v>
      </c>
      <c r="F16" s="33">
        <v>69.72</v>
      </c>
      <c r="G16" s="19">
        <f t="shared" si="0"/>
        <v>0.6972</v>
      </c>
      <c r="H16" s="17">
        <v>5019941.45</v>
      </c>
      <c r="I16" s="17">
        <v>573057.64</v>
      </c>
      <c r="J16" s="17">
        <v>344605.41</v>
      </c>
      <c r="K16" s="17">
        <v>100719.34</v>
      </c>
      <c r="L16" s="20">
        <f t="shared" si="1"/>
        <v>6038323.84</v>
      </c>
      <c r="M16" s="17">
        <v>1017851</v>
      </c>
      <c r="N16" s="17">
        <v>0</v>
      </c>
      <c r="O16" s="17">
        <v>0</v>
      </c>
      <c r="P16" s="20">
        <f t="shared" si="2"/>
        <v>1017851</v>
      </c>
      <c r="Q16" s="17">
        <v>5201174.75</v>
      </c>
      <c r="R16" s="17">
        <v>0</v>
      </c>
      <c r="S16" s="21">
        <f t="shared" si="3"/>
        <v>5201174.75</v>
      </c>
      <c r="T16" s="20">
        <f t="shared" si="4"/>
        <v>12257349.59</v>
      </c>
      <c r="U16" s="22">
        <f t="shared" si="5"/>
        <v>0.33080997301302717</v>
      </c>
      <c r="V16" s="22">
        <f t="shared" si="6"/>
        <v>0</v>
      </c>
      <c r="W16" s="22">
        <f t="shared" si="7"/>
        <v>0.33080997301302717</v>
      </c>
      <c r="X16" s="23">
        <f t="shared" si="8"/>
        <v>0.06473830971383585</v>
      </c>
      <c r="Y16" s="23">
        <f t="shared" si="9"/>
        <v>0.3840551111177948</v>
      </c>
      <c r="Z16" s="24"/>
      <c r="AA16" s="23">
        <f t="shared" si="10"/>
        <v>0.7796033938446578</v>
      </c>
      <c r="AB16" s="34">
        <v>955382.5015792799</v>
      </c>
      <c r="AC16" s="26">
        <f t="shared" si="11"/>
        <v>7448.194406510058</v>
      </c>
      <c r="AD16" s="28"/>
      <c r="AE16" s="29">
        <f>E16/G16</f>
        <v>2255098277.395295</v>
      </c>
      <c r="AF16" s="22">
        <f>(L16/AE16)*100</f>
        <v>0.26776322347132653</v>
      </c>
      <c r="AG16" s="22">
        <f>(P16/AE16)*100</f>
        <v>0.04513554953248636</v>
      </c>
      <c r="AH16" s="22">
        <f>(Q16/AE16)*100</f>
        <v>0.2306407131846826</v>
      </c>
      <c r="AI16" s="22">
        <f>(S16/AE16)*100</f>
        <v>0.2306407131846826</v>
      </c>
      <c r="AJ16" s="22">
        <f t="shared" si="12"/>
        <v>0.544</v>
      </c>
    </row>
    <row r="17" spans="1:36" ht="12.75">
      <c r="A17" s="13" t="s">
        <v>66</v>
      </c>
      <c r="B17" s="31" t="s">
        <v>67</v>
      </c>
      <c r="C17" s="15" t="s">
        <v>36</v>
      </c>
      <c r="D17" s="16"/>
      <c r="E17" s="17">
        <v>3435289830</v>
      </c>
      <c r="F17" s="33">
        <v>84.28</v>
      </c>
      <c r="G17" s="19">
        <f t="shared" si="0"/>
        <v>0.8428</v>
      </c>
      <c r="H17" s="17">
        <v>10389865.26</v>
      </c>
      <c r="I17" s="17">
        <v>0</v>
      </c>
      <c r="J17" s="17">
        <v>713233.01</v>
      </c>
      <c r="K17" s="17">
        <v>208459.75</v>
      </c>
      <c r="L17" s="20">
        <f t="shared" si="1"/>
        <v>11311558.02</v>
      </c>
      <c r="M17" s="17">
        <v>10080118</v>
      </c>
      <c r="N17" s="17">
        <v>0</v>
      </c>
      <c r="O17" s="17">
        <v>1490000</v>
      </c>
      <c r="P17" s="20">
        <f t="shared" si="2"/>
        <v>11570118</v>
      </c>
      <c r="Q17" s="17">
        <v>19939990.82</v>
      </c>
      <c r="R17" s="17">
        <v>0</v>
      </c>
      <c r="S17" s="21">
        <f t="shared" si="3"/>
        <v>19939990.82</v>
      </c>
      <c r="T17" s="20">
        <f t="shared" si="4"/>
        <v>42821666.84</v>
      </c>
      <c r="U17" s="22">
        <f t="shared" si="5"/>
        <v>0.5804456627171979</v>
      </c>
      <c r="V17" s="22">
        <f t="shared" si="6"/>
        <v>0</v>
      </c>
      <c r="W17" s="22">
        <f t="shared" si="7"/>
        <v>0.5804456627171979</v>
      </c>
      <c r="X17" s="23">
        <f t="shared" si="8"/>
        <v>0.33680180050485</v>
      </c>
      <c r="Y17" s="23">
        <f t="shared" si="9"/>
        <v>0.3292752163505226</v>
      </c>
      <c r="Z17" s="24"/>
      <c r="AA17" s="23">
        <f t="shared" si="10"/>
        <v>1.2465226795725706</v>
      </c>
      <c r="AB17" s="34">
        <v>502768.9850198716</v>
      </c>
      <c r="AC17" s="26">
        <f t="shared" si="11"/>
        <v>6267.12942412952</v>
      </c>
      <c r="AD17" s="28"/>
      <c r="AE17" s="29">
        <f>E17/G17</f>
        <v>4076043936.8770766</v>
      </c>
      <c r="AF17" s="22">
        <f>(L17/AE17)*100</f>
        <v>0.2775131523402204</v>
      </c>
      <c r="AG17" s="22">
        <f>(P17/AE17)*100</f>
        <v>0.28385655746548755</v>
      </c>
      <c r="AH17" s="22">
        <f>(Q17/AE17)*100</f>
        <v>0.48919960453805433</v>
      </c>
      <c r="AI17" s="22">
        <f>(S17/AE17)*100</f>
        <v>0.48919960453805433</v>
      </c>
      <c r="AJ17" s="22">
        <f t="shared" si="12"/>
        <v>1.0510000000000002</v>
      </c>
    </row>
    <row r="18" spans="1:36" ht="12.75">
      <c r="A18" s="13" t="s">
        <v>68</v>
      </c>
      <c r="B18" s="31" t="s">
        <v>69</v>
      </c>
      <c r="C18" s="15" t="s">
        <v>36</v>
      </c>
      <c r="D18" s="16"/>
      <c r="E18" s="17">
        <v>291229784</v>
      </c>
      <c r="F18" s="33">
        <v>45.7</v>
      </c>
      <c r="G18" s="19">
        <f t="shared" si="0"/>
        <v>0.457</v>
      </c>
      <c r="H18" s="17">
        <v>1647438.1</v>
      </c>
      <c r="I18" s="17">
        <v>188068.12</v>
      </c>
      <c r="J18" s="17">
        <v>113093.85</v>
      </c>
      <c r="K18" s="17">
        <v>33054.44</v>
      </c>
      <c r="L18" s="20">
        <f t="shared" si="1"/>
        <v>1981654.5100000002</v>
      </c>
      <c r="M18" s="17">
        <v>3750343</v>
      </c>
      <c r="N18" s="17">
        <v>2365143.93</v>
      </c>
      <c r="O18" s="17">
        <v>0</v>
      </c>
      <c r="P18" s="20">
        <f t="shared" si="2"/>
        <v>6115486.93</v>
      </c>
      <c r="Q18" s="17">
        <v>3078412.94</v>
      </c>
      <c r="R18" s="17">
        <v>0</v>
      </c>
      <c r="S18" s="21">
        <f t="shared" si="3"/>
        <v>3078412.94</v>
      </c>
      <c r="T18" s="20">
        <f t="shared" si="4"/>
        <v>11175554.379999999</v>
      </c>
      <c r="U18" s="22">
        <f t="shared" si="5"/>
        <v>1.0570391866238518</v>
      </c>
      <c r="V18" s="22">
        <f t="shared" si="6"/>
        <v>0</v>
      </c>
      <c r="W18" s="22">
        <f t="shared" si="7"/>
        <v>1.0570391866238518</v>
      </c>
      <c r="X18" s="23">
        <f t="shared" si="8"/>
        <v>2.099883757081659</v>
      </c>
      <c r="Y18" s="23">
        <f t="shared" si="9"/>
        <v>0.6804436286640243</v>
      </c>
      <c r="Z18" s="24"/>
      <c r="AA18" s="23">
        <f t="shared" si="10"/>
        <v>3.8373665723695347</v>
      </c>
      <c r="AB18" s="34">
        <v>114809.3441150045</v>
      </c>
      <c r="AC18" s="26">
        <f t="shared" si="11"/>
        <v>4405.655393025892</v>
      </c>
      <c r="AD18" s="28"/>
      <c r="AE18" s="29">
        <f>E18/G18</f>
        <v>637264297.5929978</v>
      </c>
      <c r="AF18" s="22">
        <f>(L18/AE18)*100</f>
        <v>0.31096273829945914</v>
      </c>
      <c r="AG18" s="22">
        <f>(P18/AE18)*100</f>
        <v>0.959646876986318</v>
      </c>
      <c r="AH18" s="22">
        <f>(Q18/AE18)*100</f>
        <v>0.4830669082871002</v>
      </c>
      <c r="AI18" s="22">
        <f>(S18/AE18)*100</f>
        <v>0.4830669082871002</v>
      </c>
      <c r="AJ18" s="22">
        <f t="shared" si="12"/>
        <v>1.754</v>
      </c>
    </row>
    <row r="19" spans="1:36" ht="12.75">
      <c r="A19" s="13" t="s">
        <v>70</v>
      </c>
      <c r="B19" s="14" t="s">
        <v>71</v>
      </c>
      <c r="C19" s="15" t="s">
        <v>36</v>
      </c>
      <c r="D19" s="16"/>
      <c r="E19" s="17">
        <v>551162023</v>
      </c>
      <c r="F19" s="33">
        <v>49.86</v>
      </c>
      <c r="G19" s="19">
        <f t="shared" si="0"/>
        <v>0.4986</v>
      </c>
      <c r="H19" s="17">
        <v>3080441.26</v>
      </c>
      <c r="I19" s="17">
        <v>0</v>
      </c>
      <c r="J19" s="17">
        <v>212901.28</v>
      </c>
      <c r="K19" s="17">
        <v>62225.59</v>
      </c>
      <c r="L19" s="20">
        <f t="shared" si="1"/>
        <v>3355568.1299999994</v>
      </c>
      <c r="M19" s="17">
        <v>9054187</v>
      </c>
      <c r="N19" s="17">
        <v>4679692.55</v>
      </c>
      <c r="O19" s="17">
        <v>0</v>
      </c>
      <c r="P19" s="20">
        <f t="shared" si="2"/>
        <v>13733879.55</v>
      </c>
      <c r="Q19" s="17">
        <v>7313358.34</v>
      </c>
      <c r="R19" s="17">
        <v>0</v>
      </c>
      <c r="S19" s="21">
        <f t="shared" si="3"/>
        <v>7313358.34</v>
      </c>
      <c r="T19" s="20">
        <f t="shared" si="4"/>
        <v>24402806.02</v>
      </c>
      <c r="U19" s="22">
        <f t="shared" si="5"/>
        <v>1.3268980870984284</v>
      </c>
      <c r="V19" s="22">
        <f t="shared" si="6"/>
        <v>0</v>
      </c>
      <c r="W19" s="22">
        <f t="shared" si="7"/>
        <v>1.3268980870984284</v>
      </c>
      <c r="X19" s="23">
        <f t="shared" si="8"/>
        <v>2.491804401770258</v>
      </c>
      <c r="Y19" s="23">
        <f t="shared" si="9"/>
        <v>0.6088170066100508</v>
      </c>
      <c r="Z19" s="24"/>
      <c r="AA19" s="23">
        <f t="shared" si="10"/>
        <v>4.427519495478737</v>
      </c>
      <c r="AB19" s="34">
        <v>133589.024</v>
      </c>
      <c r="AC19" s="26">
        <f t="shared" si="11"/>
        <v>5914.6800814197695</v>
      </c>
      <c r="AD19" s="28"/>
      <c r="AE19" s="29">
        <f>E19/G19</f>
        <v>1105419219.8154833</v>
      </c>
      <c r="AF19" s="22">
        <f>(L19/AE19)*100</f>
        <v>0.3035561594957713</v>
      </c>
      <c r="AG19" s="22">
        <f>(P19/AE19)*100</f>
        <v>1.2424136747226506</v>
      </c>
      <c r="AH19" s="22">
        <f>(Q19/AE19)*100</f>
        <v>0.6615913862272764</v>
      </c>
      <c r="AI19" s="22">
        <f>(S19/AE19)*100</f>
        <v>0.6615913862272764</v>
      </c>
      <c r="AJ19" s="22">
        <f t="shared" si="12"/>
        <v>2.208</v>
      </c>
    </row>
    <row r="20" spans="1:36" ht="12.75">
      <c r="A20" s="13" t="s">
        <v>72</v>
      </c>
      <c r="B20" s="14" t="s">
        <v>73</v>
      </c>
      <c r="C20" s="15" t="s">
        <v>36</v>
      </c>
      <c r="D20" s="16"/>
      <c r="E20" s="17">
        <v>567833162</v>
      </c>
      <c r="F20" s="33">
        <v>45.13</v>
      </c>
      <c r="G20" s="19">
        <f t="shared" si="0"/>
        <v>0.45130000000000003</v>
      </c>
      <c r="H20" s="17">
        <v>3261852.82</v>
      </c>
      <c r="I20" s="17">
        <v>372410.97</v>
      </c>
      <c r="J20" s="17">
        <v>223947.52</v>
      </c>
      <c r="K20" s="17">
        <v>65454.13</v>
      </c>
      <c r="L20" s="20">
        <f t="shared" si="1"/>
        <v>3923665.44</v>
      </c>
      <c r="M20" s="17">
        <v>7784638</v>
      </c>
      <c r="N20" s="17">
        <v>0</v>
      </c>
      <c r="O20" s="17">
        <v>0</v>
      </c>
      <c r="P20" s="20">
        <f t="shared" si="2"/>
        <v>7784638</v>
      </c>
      <c r="Q20" s="17">
        <v>15578391</v>
      </c>
      <c r="R20" s="17">
        <v>0</v>
      </c>
      <c r="S20" s="21">
        <f t="shared" si="3"/>
        <v>15578391</v>
      </c>
      <c r="T20" s="20">
        <f t="shared" si="4"/>
        <v>27286694.439999998</v>
      </c>
      <c r="U20" s="22">
        <f t="shared" si="5"/>
        <v>2.7434803112115524</v>
      </c>
      <c r="V20" s="22">
        <f t="shared" si="6"/>
        <v>0</v>
      </c>
      <c r="W20" s="22">
        <f t="shared" si="7"/>
        <v>2.7434803112115524</v>
      </c>
      <c r="X20" s="23">
        <f t="shared" si="8"/>
        <v>1.3709375430947444</v>
      </c>
      <c r="Y20" s="23">
        <f t="shared" si="9"/>
        <v>0.6909891324733866</v>
      </c>
      <c r="Z20" s="24"/>
      <c r="AA20" s="23">
        <f t="shared" si="10"/>
        <v>4.805406986779683</v>
      </c>
      <c r="AB20" s="34">
        <v>71958.1472777125</v>
      </c>
      <c r="AC20" s="26">
        <f t="shared" si="11"/>
        <v>3457.881836840411</v>
      </c>
      <c r="AD20" s="28"/>
      <c r="AE20" s="29">
        <f>E20/G20</f>
        <v>1258216623.0888543</v>
      </c>
      <c r="AF20" s="22">
        <f>(L20/AE20)*100</f>
        <v>0.3118433954852394</v>
      </c>
      <c r="AG20" s="22">
        <f>(P20/AE20)*100</f>
        <v>0.6187041131986583</v>
      </c>
      <c r="AH20" s="22">
        <f>(Q20/AE20)*100</f>
        <v>1.2381326644497739</v>
      </c>
      <c r="AI20" s="22">
        <f>(S20/AE20)*100</f>
        <v>1.2381326644497739</v>
      </c>
      <c r="AJ20" s="22">
        <f t="shared" si="12"/>
        <v>2.169</v>
      </c>
    </row>
    <row r="21" spans="1:36" ht="12.75">
      <c r="A21" s="13" t="s">
        <v>74</v>
      </c>
      <c r="B21" s="14" t="s">
        <v>75</v>
      </c>
      <c r="C21" s="15" t="s">
        <v>36</v>
      </c>
      <c r="D21" s="16"/>
      <c r="E21" s="17">
        <v>77267839</v>
      </c>
      <c r="F21" s="33">
        <v>51.28</v>
      </c>
      <c r="G21" s="19">
        <f t="shared" si="0"/>
        <v>0.5128</v>
      </c>
      <c r="H21" s="17">
        <v>408319.34</v>
      </c>
      <c r="I21" s="17">
        <v>46612.2</v>
      </c>
      <c r="J21" s="17">
        <v>28030.02</v>
      </c>
      <c r="K21" s="17">
        <v>8192.46</v>
      </c>
      <c r="L21" s="20">
        <f t="shared" si="1"/>
        <v>491154.0200000001</v>
      </c>
      <c r="M21" s="17">
        <v>1453550</v>
      </c>
      <c r="N21" s="17">
        <v>0</v>
      </c>
      <c r="O21" s="17">
        <v>0</v>
      </c>
      <c r="P21" s="20">
        <f t="shared" si="2"/>
        <v>1453550</v>
      </c>
      <c r="Q21" s="17">
        <v>478875</v>
      </c>
      <c r="R21" s="17">
        <v>15454</v>
      </c>
      <c r="S21" s="21">
        <f t="shared" si="3"/>
        <v>494329</v>
      </c>
      <c r="T21" s="20">
        <f t="shared" si="4"/>
        <v>2439033.02</v>
      </c>
      <c r="U21" s="22">
        <f t="shared" si="5"/>
        <v>0.6197597942398777</v>
      </c>
      <c r="V21" s="22">
        <f t="shared" si="6"/>
        <v>0.020000559353031733</v>
      </c>
      <c r="W21" s="22">
        <f t="shared" si="7"/>
        <v>0.6397603535929095</v>
      </c>
      <c r="X21" s="23">
        <f t="shared" si="8"/>
        <v>1.88118370956382</v>
      </c>
      <c r="Y21" s="23">
        <f t="shared" si="9"/>
        <v>0.6356512960068678</v>
      </c>
      <c r="Z21" s="24"/>
      <c r="AA21" s="23">
        <f t="shared" si="10"/>
        <v>3.156595359163597</v>
      </c>
      <c r="AB21" s="34">
        <v>156220.17353579175</v>
      </c>
      <c r="AC21" s="26">
        <f t="shared" si="11"/>
        <v>4931.23874790812</v>
      </c>
      <c r="AD21" s="28"/>
      <c r="AE21" s="29">
        <f>E21/G21</f>
        <v>150678313.1825273</v>
      </c>
      <c r="AF21" s="22">
        <f>(L21/AE21)*100</f>
        <v>0.32596198459232184</v>
      </c>
      <c r="AG21" s="22">
        <f>(P21/AE21)*100</f>
        <v>0.9646710062643269</v>
      </c>
      <c r="AH21" s="22">
        <f>(Q21/AE21)*100</f>
        <v>0.3178128224862093</v>
      </c>
      <c r="AI21" s="22">
        <f>(S21/AE21)*100</f>
        <v>0.32806910932244393</v>
      </c>
      <c r="AJ21" s="22">
        <f t="shared" si="12"/>
        <v>1.619</v>
      </c>
    </row>
    <row r="22" spans="1:36" ht="12.75">
      <c r="A22" s="13" t="s">
        <v>76</v>
      </c>
      <c r="B22" s="14" t="s">
        <v>77</v>
      </c>
      <c r="C22" s="15" t="s">
        <v>36</v>
      </c>
      <c r="D22" s="16"/>
      <c r="E22" s="17">
        <v>700013427</v>
      </c>
      <c r="F22" s="33">
        <v>46.8</v>
      </c>
      <c r="G22" s="19">
        <f t="shared" si="0"/>
        <v>0.46799999999999997</v>
      </c>
      <c r="H22" s="17">
        <v>3935861.18</v>
      </c>
      <c r="I22" s="17">
        <v>449374.15</v>
      </c>
      <c r="J22" s="17">
        <v>270228.95</v>
      </c>
      <c r="K22" s="17">
        <v>78981</v>
      </c>
      <c r="L22" s="20">
        <f t="shared" si="1"/>
        <v>4734445.28</v>
      </c>
      <c r="M22" s="17">
        <v>8583758</v>
      </c>
      <c r="N22" s="17">
        <v>6165008.76</v>
      </c>
      <c r="O22" s="17">
        <v>0</v>
      </c>
      <c r="P22" s="20">
        <f t="shared" si="2"/>
        <v>14748766.76</v>
      </c>
      <c r="Q22" s="17">
        <v>8581400.31</v>
      </c>
      <c r="R22" s="17">
        <v>0</v>
      </c>
      <c r="S22" s="21">
        <f t="shared" si="3"/>
        <v>8581400.31</v>
      </c>
      <c r="T22" s="20">
        <f t="shared" si="4"/>
        <v>28064612.35</v>
      </c>
      <c r="U22" s="22">
        <f t="shared" si="5"/>
        <v>1.225890815662883</v>
      </c>
      <c r="V22" s="22">
        <f t="shared" si="6"/>
        <v>0</v>
      </c>
      <c r="W22" s="22">
        <f t="shared" si="7"/>
        <v>1.225890815662883</v>
      </c>
      <c r="X22" s="23">
        <f t="shared" si="8"/>
        <v>2.106926266144321</v>
      </c>
      <c r="Y22" s="23">
        <f t="shared" si="9"/>
        <v>0.6763363526168478</v>
      </c>
      <c r="Z22" s="24"/>
      <c r="AA22" s="23">
        <f t="shared" si="10"/>
        <v>4.009153434424052</v>
      </c>
      <c r="AB22" s="34">
        <v>126338.73465029364</v>
      </c>
      <c r="AC22" s="26">
        <f t="shared" si="11"/>
        <v>5065.1137192401375</v>
      </c>
      <c r="AD22" s="28"/>
      <c r="AE22" s="29">
        <f>E22/G22</f>
        <v>1495755185.897436</v>
      </c>
      <c r="AF22" s="22">
        <f>(L22/AE22)*100</f>
        <v>0.3165254130246848</v>
      </c>
      <c r="AG22" s="22">
        <f>(P22/AE22)*100</f>
        <v>0.986041492555542</v>
      </c>
      <c r="AH22" s="22">
        <f>(Q22/AE22)*100</f>
        <v>0.5737169017302293</v>
      </c>
      <c r="AI22" s="22">
        <f>(S22/AE22)*100</f>
        <v>0.5737169017302293</v>
      </c>
      <c r="AJ22" s="22">
        <f t="shared" si="12"/>
        <v>1.8769999999999998</v>
      </c>
    </row>
    <row r="23" spans="1:36" ht="12.75">
      <c r="A23" s="13" t="s">
        <v>78</v>
      </c>
      <c r="B23" s="14" t="s">
        <v>79</v>
      </c>
      <c r="C23" s="15" t="s">
        <v>36</v>
      </c>
      <c r="D23" s="16"/>
      <c r="E23" s="17">
        <v>2671641219</v>
      </c>
      <c r="F23" s="33">
        <v>95.35</v>
      </c>
      <c r="G23" s="19">
        <f t="shared" si="0"/>
        <v>0.9534999999999999</v>
      </c>
      <c r="H23" s="17">
        <v>7362851.8</v>
      </c>
      <c r="I23" s="17">
        <v>847352.71</v>
      </c>
      <c r="J23" s="17">
        <v>509551.41</v>
      </c>
      <c r="K23" s="17">
        <v>148928.83</v>
      </c>
      <c r="L23" s="20">
        <f t="shared" si="1"/>
        <v>8868684.75</v>
      </c>
      <c r="M23" s="17">
        <v>16221051</v>
      </c>
      <c r="N23" s="17">
        <v>0</v>
      </c>
      <c r="O23" s="17">
        <v>1704446</v>
      </c>
      <c r="P23" s="20">
        <f t="shared" si="2"/>
        <v>17925497</v>
      </c>
      <c r="Q23" s="17">
        <v>17772508</v>
      </c>
      <c r="R23" s="17">
        <v>0</v>
      </c>
      <c r="S23" s="21">
        <f t="shared" si="3"/>
        <v>17772508</v>
      </c>
      <c r="T23" s="20">
        <f t="shared" si="4"/>
        <v>44566689.75</v>
      </c>
      <c r="U23" s="22">
        <f t="shared" si="5"/>
        <v>0.6652280955094817</v>
      </c>
      <c r="V23" s="22">
        <f t="shared" si="6"/>
        <v>0</v>
      </c>
      <c r="W23" s="22">
        <f t="shared" si="7"/>
        <v>0.6652280955094817</v>
      </c>
      <c r="X23" s="23">
        <f t="shared" si="8"/>
        <v>0.6709545006462186</v>
      </c>
      <c r="Y23" s="23">
        <f t="shared" si="9"/>
        <v>0.33195642764186595</v>
      </c>
      <c r="Z23" s="24"/>
      <c r="AA23" s="23">
        <f t="shared" si="10"/>
        <v>1.6681390237975664</v>
      </c>
      <c r="AB23" s="34">
        <v>399085.08173305826</v>
      </c>
      <c r="AC23" s="26">
        <f t="shared" si="11"/>
        <v>6657.293986543558</v>
      </c>
      <c r="AD23" s="28"/>
      <c r="AE23" s="29">
        <f>E23/G23</f>
        <v>2801931011.012061</v>
      </c>
      <c r="AF23" s="22">
        <f>(L23/AE23)*100</f>
        <v>0.3165204537565191</v>
      </c>
      <c r="AG23" s="22">
        <f>(P23/AE23)*100</f>
        <v>0.6397551163661694</v>
      </c>
      <c r="AH23" s="22">
        <f>(Q23/AE23)*100</f>
        <v>0.6342949890682907</v>
      </c>
      <c r="AI23" s="22">
        <f>(S23/AE23)*100</f>
        <v>0.6342949890682907</v>
      </c>
      <c r="AJ23" s="22">
        <f t="shared" si="12"/>
        <v>1.5910000000000002</v>
      </c>
    </row>
    <row r="24" spans="1:36" ht="12.75">
      <c r="A24" s="13" t="s">
        <v>80</v>
      </c>
      <c r="B24" s="14" t="s">
        <v>81</v>
      </c>
      <c r="C24" s="15" t="s">
        <v>36</v>
      </c>
      <c r="D24" s="16"/>
      <c r="E24" s="17">
        <v>97019948</v>
      </c>
      <c r="F24" s="33">
        <v>53.93</v>
      </c>
      <c r="G24" s="19">
        <f t="shared" si="0"/>
        <v>0.5393</v>
      </c>
      <c r="H24" s="17">
        <v>470585.62</v>
      </c>
      <c r="I24" s="17">
        <v>53792.24</v>
      </c>
      <c r="J24" s="17">
        <v>32347.7</v>
      </c>
      <c r="K24" s="17">
        <v>9454.41</v>
      </c>
      <c r="L24" s="20">
        <f t="shared" si="1"/>
        <v>566179.97</v>
      </c>
      <c r="M24" s="17">
        <v>1794732</v>
      </c>
      <c r="N24" s="17">
        <v>0</v>
      </c>
      <c r="P24" s="20">
        <f t="shared" si="2"/>
        <v>1794732</v>
      </c>
      <c r="Q24" s="17">
        <v>563515</v>
      </c>
      <c r="R24" s="17">
        <v>9702</v>
      </c>
      <c r="S24" s="21">
        <f t="shared" si="3"/>
        <v>573217</v>
      </c>
      <c r="T24" s="20">
        <f t="shared" si="4"/>
        <v>2934128.9699999997</v>
      </c>
      <c r="U24" s="22">
        <f t="shared" si="5"/>
        <v>0.5808238528431287</v>
      </c>
      <c r="V24" s="22">
        <f t="shared" si="6"/>
        <v>0.010000005359722518</v>
      </c>
      <c r="W24" s="22">
        <f t="shared" si="7"/>
        <v>0.5908238582028513</v>
      </c>
      <c r="X24" s="23">
        <f t="shared" si="8"/>
        <v>1.8498587527587627</v>
      </c>
      <c r="Y24" s="23">
        <f t="shared" si="9"/>
        <v>0.5835706797121764</v>
      </c>
      <c r="Z24" s="24"/>
      <c r="AA24" s="23">
        <f t="shared" si="10"/>
        <v>3.02425329067379</v>
      </c>
      <c r="AB24" s="34">
        <v>121329.28679817906</v>
      </c>
      <c r="AC24" s="26">
        <f t="shared" si="11"/>
        <v>3669.30494854497</v>
      </c>
      <c r="AD24" s="28"/>
      <c r="AE24" s="29">
        <f>E24/G24</f>
        <v>179899773.780827</v>
      </c>
      <c r="AF24" s="22">
        <f>(L24/AE24)*100</f>
        <v>0.3147196675687767</v>
      </c>
      <c r="AG24" s="22">
        <f>(P24/AE24)*100</f>
        <v>0.9976288253628007</v>
      </c>
      <c r="AH24" s="22">
        <f>(Q24/AE24)*100</f>
        <v>0.3132383038382993</v>
      </c>
      <c r="AI24" s="22">
        <f>(S24/AE24)*100</f>
        <v>0.3186313067287977</v>
      </c>
      <c r="AJ24" s="22">
        <f t="shared" si="12"/>
        <v>1.632</v>
      </c>
    </row>
    <row r="25" spans="1:36" ht="12.75">
      <c r="A25" s="13" t="s">
        <v>82</v>
      </c>
      <c r="B25" s="14" t="s">
        <v>83</v>
      </c>
      <c r="C25" s="15" t="s">
        <v>84</v>
      </c>
      <c r="D25" s="16"/>
      <c r="E25" s="35">
        <v>1305621970</v>
      </c>
      <c r="F25" s="33">
        <v>71.75</v>
      </c>
      <c r="G25" s="19">
        <f t="shared" si="0"/>
        <v>0.7175</v>
      </c>
      <c r="H25" s="17">
        <v>3447952.76</v>
      </c>
      <c r="I25" s="17">
        <v>0</v>
      </c>
      <c r="J25" s="17">
        <v>0</v>
      </c>
      <c r="K25" s="17">
        <v>189583.93</v>
      </c>
      <c r="L25" s="20">
        <f t="shared" si="1"/>
        <v>3637536.69</v>
      </c>
      <c r="M25" s="17">
        <v>13522702.5</v>
      </c>
      <c r="N25" s="17">
        <v>8228886.82</v>
      </c>
      <c r="O25" s="17">
        <v>0</v>
      </c>
      <c r="P25" s="20">
        <f t="shared" si="2"/>
        <v>21751589.32</v>
      </c>
      <c r="Q25" s="17">
        <v>8713880</v>
      </c>
      <c r="R25" s="17">
        <v>65281</v>
      </c>
      <c r="S25" s="21">
        <f t="shared" si="3"/>
        <v>8779161</v>
      </c>
      <c r="T25" s="20">
        <f t="shared" si="4"/>
        <v>34168287.010000005</v>
      </c>
      <c r="U25" s="22">
        <f t="shared" si="5"/>
        <v>0.6674121759761749</v>
      </c>
      <c r="V25" s="22">
        <f t="shared" si="6"/>
        <v>0.004999992455702933</v>
      </c>
      <c r="W25" s="22">
        <f t="shared" si="7"/>
        <v>0.6724121684318778</v>
      </c>
      <c r="X25" s="23">
        <f t="shared" si="8"/>
        <v>1.6659944317573026</v>
      </c>
      <c r="Y25" s="23">
        <f t="shared" si="9"/>
        <v>0.27860565872677523</v>
      </c>
      <c r="Z25" s="24"/>
      <c r="AA25" s="23">
        <f t="shared" si="10"/>
        <v>2.6170122589159557</v>
      </c>
      <c r="AB25" s="34">
        <v>538101.7627441639</v>
      </c>
      <c r="AC25" s="26">
        <f t="shared" si="11"/>
        <v>14082.18909645762</v>
      </c>
      <c r="AD25" s="28"/>
      <c r="AE25" s="29">
        <f>E25/G25</f>
        <v>1819682188.15331</v>
      </c>
      <c r="AF25" s="22">
        <f>(L25/AE25)*100</f>
        <v>0.19989956013646126</v>
      </c>
      <c r="AG25" s="22">
        <f>(P25/AE25)*100</f>
        <v>1.1953510047858646</v>
      </c>
      <c r="AH25" s="22">
        <f>(Q25/AE25)*100</f>
        <v>0.4788682362629054</v>
      </c>
      <c r="AI25" s="22">
        <f>(S25/AE25)*100</f>
        <v>0.48245573084987226</v>
      </c>
      <c r="AJ25" s="22">
        <f t="shared" si="12"/>
        <v>1.877</v>
      </c>
    </row>
    <row r="26" spans="1:36" ht="12.75">
      <c r="A26" s="13" t="s">
        <v>85</v>
      </c>
      <c r="B26" s="14" t="s">
        <v>86</v>
      </c>
      <c r="C26" s="15" t="s">
        <v>84</v>
      </c>
      <c r="D26" s="16"/>
      <c r="E26" s="35">
        <v>1876097595</v>
      </c>
      <c r="F26" s="33">
        <v>81.76</v>
      </c>
      <c r="G26" s="19">
        <f t="shared" si="0"/>
        <v>0.8176000000000001</v>
      </c>
      <c r="H26" s="17">
        <v>4343531.23</v>
      </c>
      <c r="I26" s="17">
        <v>0</v>
      </c>
      <c r="J26" s="17">
        <v>0</v>
      </c>
      <c r="K26" s="17">
        <v>239108.32</v>
      </c>
      <c r="L26" s="20">
        <f t="shared" si="1"/>
        <v>4582639.550000001</v>
      </c>
      <c r="M26" s="17">
        <v>5091892</v>
      </c>
      <c r="N26" s="17">
        <v>0</v>
      </c>
      <c r="O26" s="17">
        <v>0</v>
      </c>
      <c r="P26" s="20">
        <f t="shared" si="2"/>
        <v>5091892</v>
      </c>
      <c r="Q26" s="17">
        <v>2797057</v>
      </c>
      <c r="R26" s="17">
        <v>93805</v>
      </c>
      <c r="S26" s="21">
        <f t="shared" si="3"/>
        <v>2890862</v>
      </c>
      <c r="T26" s="20">
        <f t="shared" si="4"/>
        <v>12565393.55</v>
      </c>
      <c r="U26" s="22">
        <f t="shared" si="5"/>
        <v>0.1490890989602276</v>
      </c>
      <c r="V26" s="22">
        <f t="shared" si="6"/>
        <v>0.005000006409581267</v>
      </c>
      <c r="W26" s="22">
        <f t="shared" si="7"/>
        <v>0.15408910536980888</v>
      </c>
      <c r="X26" s="23">
        <f t="shared" si="8"/>
        <v>0.27140869502580434</v>
      </c>
      <c r="Y26" s="23">
        <f t="shared" si="9"/>
        <v>0.2442644541634307</v>
      </c>
      <c r="Z26" s="24"/>
      <c r="AA26" s="23">
        <f t="shared" si="10"/>
        <v>0.6697622545590439</v>
      </c>
      <c r="AB26" s="34">
        <v>2573475.920245399</v>
      </c>
      <c r="AC26" s="26">
        <f t="shared" si="11"/>
        <v>17236.170343969687</v>
      </c>
      <c r="AD26" s="28"/>
      <c r="AE26" s="29">
        <f>E26/G26</f>
        <v>2294639915.606653</v>
      </c>
      <c r="AF26" s="22">
        <f>(L26/AE26)*100</f>
        <v>0.19971061772402096</v>
      </c>
      <c r="AG26" s="22">
        <f>(P26/AE26)*100</f>
        <v>0.22190374905309765</v>
      </c>
      <c r="AH26" s="22">
        <f>(Q26/AE26)*100</f>
        <v>0.1218952473098821</v>
      </c>
      <c r="AI26" s="22">
        <f>(S26/AE26)*100</f>
        <v>0.12598325255035575</v>
      </c>
      <c r="AJ26" s="22">
        <f t="shared" si="12"/>
        <v>0.548</v>
      </c>
    </row>
    <row r="27" spans="1:36" ht="12.75">
      <c r="A27" s="13" t="s">
        <v>87</v>
      </c>
      <c r="B27" s="14" t="s">
        <v>88</v>
      </c>
      <c r="C27" s="15" t="s">
        <v>84</v>
      </c>
      <c r="D27" s="16" t="s">
        <v>57</v>
      </c>
      <c r="E27" s="35">
        <v>2670122684</v>
      </c>
      <c r="F27" s="33">
        <v>88.62</v>
      </c>
      <c r="G27" s="19">
        <f t="shared" si="0"/>
        <v>0.8862000000000001</v>
      </c>
      <c r="H27" s="17">
        <v>5979584.11</v>
      </c>
      <c r="I27" s="17">
        <v>0</v>
      </c>
      <c r="J27" s="17">
        <v>0</v>
      </c>
      <c r="K27" s="17">
        <v>330391.54</v>
      </c>
      <c r="L27" s="20">
        <f t="shared" si="1"/>
        <v>6309975.65</v>
      </c>
      <c r="M27" s="17">
        <v>42680534.5</v>
      </c>
      <c r="N27" s="17">
        <v>0</v>
      </c>
      <c r="O27" s="17">
        <v>0</v>
      </c>
      <c r="P27" s="20">
        <f t="shared" si="2"/>
        <v>42680534.5</v>
      </c>
      <c r="Q27" s="17">
        <v>25984648</v>
      </c>
      <c r="R27" s="17">
        <v>0</v>
      </c>
      <c r="S27" s="21">
        <f t="shared" si="3"/>
        <v>25984648</v>
      </c>
      <c r="T27" s="20">
        <f t="shared" si="4"/>
        <v>74975158.15</v>
      </c>
      <c r="U27" s="22">
        <f t="shared" si="5"/>
        <v>0.9731630743301082</v>
      </c>
      <c r="V27" s="22">
        <f t="shared" si="6"/>
        <v>0</v>
      </c>
      <c r="W27" s="22">
        <f t="shared" si="7"/>
        <v>0.9731630743301082</v>
      </c>
      <c r="X27" s="23">
        <f t="shared" si="8"/>
        <v>1.5984484441764324</v>
      </c>
      <c r="Y27" s="23">
        <f t="shared" si="9"/>
        <v>0.2363178174475222</v>
      </c>
      <c r="Z27" s="24"/>
      <c r="AA27" s="23">
        <f t="shared" si="10"/>
        <v>2.8079293359540634</v>
      </c>
      <c r="AB27" s="34">
        <v>317780.4794028994</v>
      </c>
      <c r="AC27" s="26">
        <f t="shared" si="11"/>
        <v>8923.051305089471</v>
      </c>
      <c r="AD27" s="28"/>
      <c r="AE27" s="29">
        <f>E27/G27</f>
        <v>3013002351.613631</v>
      </c>
      <c r="AF27" s="22">
        <f>(L27/AE27)*100</f>
        <v>0.20942484982199422</v>
      </c>
      <c r="AG27" s="22">
        <f>(P27/AE27)*100</f>
        <v>1.4165450112291547</v>
      </c>
      <c r="AH27" s="22">
        <f>(Q27/AE27)*100</f>
        <v>0.862417116471342</v>
      </c>
      <c r="AI27" s="22">
        <f>(S27/AE27)*100</f>
        <v>0.862417116471342</v>
      </c>
      <c r="AJ27" s="22">
        <f t="shared" si="12"/>
        <v>2.488</v>
      </c>
    </row>
    <row r="28" spans="1:36" ht="12.75">
      <c r="A28" s="13" t="s">
        <v>89</v>
      </c>
      <c r="B28" s="14" t="s">
        <v>90</v>
      </c>
      <c r="C28" s="15" t="s">
        <v>84</v>
      </c>
      <c r="D28" s="16" t="s">
        <v>57</v>
      </c>
      <c r="E28" s="35">
        <v>834267481</v>
      </c>
      <c r="F28" s="33">
        <v>92.27</v>
      </c>
      <c r="G28" s="19">
        <f t="shared" si="0"/>
        <v>0.9227</v>
      </c>
      <c r="H28" s="17">
        <v>1764484.02</v>
      </c>
      <c r="I28" s="17">
        <v>0</v>
      </c>
      <c r="J28" s="17">
        <v>0</v>
      </c>
      <c r="K28" s="17">
        <v>96952.62</v>
      </c>
      <c r="L28" s="20">
        <f t="shared" si="1"/>
        <v>1861436.6400000001</v>
      </c>
      <c r="M28" s="17">
        <v>12782445.88</v>
      </c>
      <c r="N28" s="17">
        <v>0</v>
      </c>
      <c r="O28" s="17">
        <v>0</v>
      </c>
      <c r="P28" s="20">
        <f t="shared" si="2"/>
        <v>12782445.88</v>
      </c>
      <c r="Q28" s="17">
        <v>5552080</v>
      </c>
      <c r="R28" s="17">
        <v>0</v>
      </c>
      <c r="S28" s="21">
        <f t="shared" si="3"/>
        <v>5552080</v>
      </c>
      <c r="T28" s="20">
        <f t="shared" si="4"/>
        <v>20195962.520000003</v>
      </c>
      <c r="U28" s="22">
        <f t="shared" si="5"/>
        <v>0.6655035856539636</v>
      </c>
      <c r="V28" s="22">
        <f t="shared" si="6"/>
        <v>0</v>
      </c>
      <c r="W28" s="22">
        <f t="shared" si="7"/>
        <v>0.6655035856539636</v>
      </c>
      <c r="X28" s="23">
        <f t="shared" si="8"/>
        <v>1.5321759712698189</v>
      </c>
      <c r="Y28" s="23">
        <f t="shared" si="9"/>
        <v>0.22312228180927984</v>
      </c>
      <c r="Z28" s="24"/>
      <c r="AA28" s="23">
        <f t="shared" si="10"/>
        <v>2.4208018387330625</v>
      </c>
      <c r="AB28" s="34">
        <v>340848.4429065744</v>
      </c>
      <c r="AC28" s="26">
        <f t="shared" si="11"/>
        <v>8251.265373175365</v>
      </c>
      <c r="AD28" s="28"/>
      <c r="AE28" s="29">
        <f>E28/G28</f>
        <v>904158969.3291428</v>
      </c>
      <c r="AF28" s="22">
        <f>(L28/AE28)*100</f>
        <v>0.20587492942542251</v>
      </c>
      <c r="AG28" s="22">
        <f>(P28/AE28)*100</f>
        <v>1.4137387686906617</v>
      </c>
      <c r="AH28" s="22">
        <f>(Q28/AE28)*100</f>
        <v>0.6140601584829123</v>
      </c>
      <c r="AI28" s="22">
        <f>(S28/AE28)*100</f>
        <v>0.6140601584829123</v>
      </c>
      <c r="AJ28" s="22">
        <f t="shared" si="12"/>
        <v>2.234</v>
      </c>
    </row>
    <row r="29" spans="1:36" ht="12.75">
      <c r="A29" s="13" t="s">
        <v>91</v>
      </c>
      <c r="B29" s="14" t="s">
        <v>92</v>
      </c>
      <c r="C29" s="15" t="s">
        <v>84</v>
      </c>
      <c r="D29" s="16"/>
      <c r="E29" s="35">
        <v>964885730</v>
      </c>
      <c r="F29" s="33">
        <v>35.42</v>
      </c>
      <c r="G29" s="19">
        <f t="shared" si="0"/>
        <v>0.3542</v>
      </c>
      <c r="H29" s="17">
        <v>4601705.81</v>
      </c>
      <c r="I29" s="17">
        <v>0</v>
      </c>
      <c r="J29" s="17">
        <v>0</v>
      </c>
      <c r="K29" s="17">
        <v>259930.95</v>
      </c>
      <c r="L29" s="20">
        <f t="shared" si="1"/>
        <v>4861636.76</v>
      </c>
      <c r="M29" s="17">
        <v>10036147</v>
      </c>
      <c r="N29" s="17">
        <v>5741541.14</v>
      </c>
      <c r="O29" s="17">
        <v>0</v>
      </c>
      <c r="P29" s="20">
        <f t="shared" si="2"/>
        <v>15777688.14</v>
      </c>
      <c r="Q29" s="17">
        <v>16291527.42</v>
      </c>
      <c r="R29" s="17">
        <v>0</v>
      </c>
      <c r="S29" s="21">
        <f t="shared" si="3"/>
        <v>16291527.42</v>
      </c>
      <c r="T29" s="20">
        <f t="shared" si="4"/>
        <v>36930852.32</v>
      </c>
      <c r="U29" s="22">
        <f t="shared" si="5"/>
        <v>1.6884411193437383</v>
      </c>
      <c r="V29" s="22">
        <f t="shared" si="6"/>
        <v>0</v>
      </c>
      <c r="W29" s="22">
        <f t="shared" si="7"/>
        <v>1.6884411193437383</v>
      </c>
      <c r="X29" s="23">
        <f t="shared" si="8"/>
        <v>1.6351872195270214</v>
      </c>
      <c r="Y29" s="23">
        <f t="shared" si="9"/>
        <v>0.503856219326614</v>
      </c>
      <c r="Z29" s="24"/>
      <c r="AA29" s="23">
        <f t="shared" si="10"/>
        <v>3.8274845581973733</v>
      </c>
      <c r="AB29" s="34">
        <v>158509.03677419355</v>
      </c>
      <c r="AC29" s="26">
        <f t="shared" si="11"/>
        <v>6066.908905879654</v>
      </c>
      <c r="AD29" s="28"/>
      <c r="AE29" s="29">
        <f>E29/G29</f>
        <v>2724126849.2377186</v>
      </c>
      <c r="AF29" s="22">
        <f>(L29/AE29)*100</f>
        <v>0.17846587288548665</v>
      </c>
      <c r="AG29" s="22">
        <f>(P29/AE29)*100</f>
        <v>0.579183313156471</v>
      </c>
      <c r="AH29" s="22">
        <f>(Q29/AE29)*100</f>
        <v>0.5980458444715522</v>
      </c>
      <c r="AI29" s="22">
        <f>(S29/AE29)*100</f>
        <v>0.5980458444715522</v>
      </c>
      <c r="AJ29" s="22">
        <f t="shared" si="12"/>
        <v>1.355</v>
      </c>
    </row>
    <row r="30" spans="1:36" ht="12.75">
      <c r="A30" s="13" t="s">
        <v>93</v>
      </c>
      <c r="B30" s="14" t="s">
        <v>94</v>
      </c>
      <c r="C30" s="15" t="s">
        <v>84</v>
      </c>
      <c r="D30" s="16"/>
      <c r="E30" s="35">
        <v>2478671211</v>
      </c>
      <c r="F30" s="33">
        <v>70.77</v>
      </c>
      <c r="G30" s="19">
        <f t="shared" si="0"/>
        <v>0.7077</v>
      </c>
      <c r="H30" s="17">
        <v>6542790.91</v>
      </c>
      <c r="I30" s="17">
        <v>0</v>
      </c>
      <c r="J30" s="17">
        <v>0</v>
      </c>
      <c r="K30" s="17">
        <v>360012.4</v>
      </c>
      <c r="L30" s="20">
        <f t="shared" si="1"/>
        <v>6902803.3100000005</v>
      </c>
      <c r="M30" s="17">
        <v>25788218.5</v>
      </c>
      <c r="N30" s="17">
        <v>0</v>
      </c>
      <c r="O30" s="17">
        <v>0</v>
      </c>
      <c r="P30" s="20">
        <f t="shared" si="2"/>
        <v>25788218.5</v>
      </c>
      <c r="Q30" s="17">
        <v>21891114</v>
      </c>
      <c r="R30" s="17">
        <v>0</v>
      </c>
      <c r="S30" s="21">
        <f t="shared" si="3"/>
        <v>21891114</v>
      </c>
      <c r="T30" s="20">
        <f t="shared" si="4"/>
        <v>54582135.81</v>
      </c>
      <c r="U30" s="22">
        <f t="shared" si="5"/>
        <v>0.8831794189907183</v>
      </c>
      <c r="V30" s="22">
        <f t="shared" si="6"/>
        <v>0</v>
      </c>
      <c r="W30" s="22">
        <f t="shared" si="7"/>
        <v>0.8831794189907183</v>
      </c>
      <c r="X30" s="23">
        <f t="shared" si="8"/>
        <v>1.0404049712424728</v>
      </c>
      <c r="Y30" s="23">
        <f t="shared" si="9"/>
        <v>0.27848805760789547</v>
      </c>
      <c r="Z30" s="24"/>
      <c r="AA30" s="23">
        <f t="shared" si="10"/>
        <v>2.2020724478410867</v>
      </c>
      <c r="AB30" s="34">
        <v>330208.7970158533</v>
      </c>
      <c r="AC30" s="26">
        <f t="shared" si="11"/>
        <v>7271.436939433605</v>
      </c>
      <c r="AD30" s="28"/>
      <c r="AE30" s="29">
        <f>E30/G30</f>
        <v>3502432119.542179</v>
      </c>
      <c r="AF30" s="22">
        <f>(L30/AE30)*100</f>
        <v>0.19708599836910762</v>
      </c>
      <c r="AG30" s="22">
        <f>(P30/AE30)*100</f>
        <v>0.7362945981482979</v>
      </c>
      <c r="AH30" s="22">
        <f>(Q30/AE30)*100</f>
        <v>0.6250260748197313</v>
      </c>
      <c r="AI30" s="22">
        <f>(S30/AE30)*100</f>
        <v>0.6250260748197313</v>
      </c>
      <c r="AJ30" s="22">
        <f t="shared" si="12"/>
        <v>1.558</v>
      </c>
    </row>
    <row r="31" spans="1:36" ht="12.75">
      <c r="A31" s="13" t="s">
        <v>95</v>
      </c>
      <c r="B31" s="14" t="s">
        <v>96</v>
      </c>
      <c r="C31" s="15" t="s">
        <v>84</v>
      </c>
      <c r="D31" s="16" t="s">
        <v>97</v>
      </c>
      <c r="E31" s="35">
        <v>2068998188</v>
      </c>
      <c r="F31" s="33">
        <v>92.91</v>
      </c>
      <c r="G31" s="19">
        <f t="shared" si="0"/>
        <v>0.9290999999999999</v>
      </c>
      <c r="H31" s="17">
        <v>4333726.34</v>
      </c>
      <c r="I31" s="17">
        <v>0</v>
      </c>
      <c r="J31" s="17">
        <v>0</v>
      </c>
      <c r="K31" s="17">
        <v>238487.33</v>
      </c>
      <c r="L31" s="20">
        <f t="shared" si="1"/>
        <v>4572213.67</v>
      </c>
      <c r="M31" s="17">
        <v>16140445</v>
      </c>
      <c r="N31" s="17">
        <v>10160397.29</v>
      </c>
      <c r="O31" s="17">
        <v>0</v>
      </c>
      <c r="P31" s="20">
        <f t="shared" si="2"/>
        <v>26300842.29</v>
      </c>
      <c r="Q31" s="17">
        <v>9696941</v>
      </c>
      <c r="R31" s="17">
        <v>206900</v>
      </c>
      <c r="S31" s="21">
        <f t="shared" si="3"/>
        <v>9903841</v>
      </c>
      <c r="T31" s="20">
        <f t="shared" si="4"/>
        <v>40776896.96</v>
      </c>
      <c r="U31" s="22">
        <f t="shared" si="5"/>
        <v>0.4686780808335826</v>
      </c>
      <c r="V31" s="22">
        <f t="shared" si="6"/>
        <v>0.010000008757861705</v>
      </c>
      <c r="W31" s="22">
        <f t="shared" si="7"/>
        <v>0.4786780895914443</v>
      </c>
      <c r="X31" s="23">
        <f t="shared" si="8"/>
        <v>1.271187304200771</v>
      </c>
      <c r="Y31" s="23">
        <f t="shared" si="9"/>
        <v>0.22098683780964237</v>
      </c>
      <c r="Z31" s="24"/>
      <c r="AA31" s="23">
        <f t="shared" si="10"/>
        <v>1.970852231601858</v>
      </c>
      <c r="AB31" s="34">
        <v>663610.7766629505</v>
      </c>
      <c r="AC31" s="26">
        <f t="shared" si="11"/>
        <v>13078.787801012182</v>
      </c>
      <c r="AD31" s="28"/>
      <c r="AE31" s="29">
        <f>E31/G31</f>
        <v>2226884283.7154236</v>
      </c>
      <c r="AF31" s="22">
        <f>(L31/AE31)*100</f>
        <v>0.20531887100893875</v>
      </c>
      <c r="AG31" s="22">
        <f>(P31/AE31)*100</f>
        <v>1.1810601243329362</v>
      </c>
      <c r="AH31" s="22">
        <f>(Q31/AE31)*100</f>
        <v>0.43544880490248167</v>
      </c>
      <c r="AI31" s="22">
        <f>(S31/AE31)*100</f>
        <v>0.44473981303941096</v>
      </c>
      <c r="AJ31" s="22">
        <f t="shared" si="12"/>
        <v>1.8310000000000002</v>
      </c>
    </row>
    <row r="32" spans="1:36" ht="12.75">
      <c r="A32" s="13" t="s">
        <v>98</v>
      </c>
      <c r="B32" s="14" t="s">
        <v>99</v>
      </c>
      <c r="C32" s="15" t="s">
        <v>84</v>
      </c>
      <c r="D32" s="16"/>
      <c r="E32" s="35">
        <v>1786225556</v>
      </c>
      <c r="F32" s="33">
        <v>71.41</v>
      </c>
      <c r="G32" s="19">
        <f t="shared" si="0"/>
        <v>0.7141</v>
      </c>
      <c r="H32" s="17">
        <v>4885989.84</v>
      </c>
      <c r="I32" s="17">
        <v>0</v>
      </c>
      <c r="J32" s="17">
        <v>0</v>
      </c>
      <c r="K32" s="17">
        <v>269259.69</v>
      </c>
      <c r="L32" s="20">
        <f t="shared" si="1"/>
        <v>5155249.53</v>
      </c>
      <c r="M32" s="17">
        <v>22663737</v>
      </c>
      <c r="N32" s="17">
        <v>0</v>
      </c>
      <c r="O32" s="17">
        <v>0</v>
      </c>
      <c r="P32" s="20">
        <f t="shared" si="2"/>
        <v>22663737</v>
      </c>
      <c r="Q32" s="17">
        <v>11533000</v>
      </c>
      <c r="R32" s="17">
        <v>178623</v>
      </c>
      <c r="S32" s="21">
        <f t="shared" si="3"/>
        <v>11711623</v>
      </c>
      <c r="T32" s="20">
        <f t="shared" si="4"/>
        <v>39530609.53</v>
      </c>
      <c r="U32" s="22">
        <f t="shared" si="5"/>
        <v>0.6456631393084827</v>
      </c>
      <c r="V32" s="22">
        <f t="shared" si="6"/>
        <v>0.010000024879276781</v>
      </c>
      <c r="W32" s="22">
        <f t="shared" si="7"/>
        <v>0.6556631641877595</v>
      </c>
      <c r="X32" s="23">
        <f t="shared" si="8"/>
        <v>1.2688059984290136</v>
      </c>
      <c r="Y32" s="23">
        <f t="shared" si="9"/>
        <v>0.28861134097445423</v>
      </c>
      <c r="Z32" s="24"/>
      <c r="AA32" s="23">
        <f t="shared" si="10"/>
        <v>2.213080503591227</v>
      </c>
      <c r="AB32" s="34">
        <v>597507.8084714549</v>
      </c>
      <c r="AC32" s="26">
        <f t="shared" si="11"/>
        <v>13223.328816716978</v>
      </c>
      <c r="AD32" s="28"/>
      <c r="AE32" s="29">
        <f>E32/G32</f>
        <v>2501366133.5947347</v>
      </c>
      <c r="AF32" s="22">
        <f>(L32/AE32)*100</f>
        <v>0.20609735858985773</v>
      </c>
      <c r="AG32" s="22">
        <f>(P32/AE32)*100</f>
        <v>0.9060543634781586</v>
      </c>
      <c r="AH32" s="22">
        <f>(Q32/AE32)*100</f>
        <v>0.4610680477801875</v>
      </c>
      <c r="AI32" s="22">
        <f>(S32/AE32)*100</f>
        <v>0.46820906554647906</v>
      </c>
      <c r="AJ32" s="22">
        <f t="shared" si="12"/>
        <v>1.58</v>
      </c>
    </row>
    <row r="33" spans="1:36" ht="12.75">
      <c r="A33" s="13" t="s">
        <v>100</v>
      </c>
      <c r="B33" s="14" t="s">
        <v>101</v>
      </c>
      <c r="C33" s="15" t="s">
        <v>84</v>
      </c>
      <c r="D33" s="16"/>
      <c r="E33" s="35">
        <v>1197010276</v>
      </c>
      <c r="F33" s="33">
        <v>82.69</v>
      </c>
      <c r="G33" s="19">
        <f t="shared" si="0"/>
        <v>0.8269</v>
      </c>
      <c r="H33" s="17">
        <v>2648882.05</v>
      </c>
      <c r="I33" s="17">
        <v>0</v>
      </c>
      <c r="J33" s="17">
        <v>0</v>
      </c>
      <c r="K33" s="17">
        <v>145934.64</v>
      </c>
      <c r="L33" s="20">
        <f t="shared" si="1"/>
        <v>2794816.69</v>
      </c>
      <c r="M33" s="17">
        <v>11389742</v>
      </c>
      <c r="N33" s="17">
        <v>6526414.27</v>
      </c>
      <c r="O33" s="17">
        <v>0</v>
      </c>
      <c r="P33" s="20">
        <f t="shared" si="2"/>
        <v>17916156.27</v>
      </c>
      <c r="Q33" s="17">
        <v>5210784</v>
      </c>
      <c r="R33" s="17">
        <v>119700</v>
      </c>
      <c r="S33" s="21">
        <f t="shared" si="3"/>
        <v>5330484</v>
      </c>
      <c r="T33" s="20">
        <f t="shared" si="4"/>
        <v>26041456.96</v>
      </c>
      <c r="U33" s="22">
        <f t="shared" si="5"/>
        <v>0.43531656364828064</v>
      </c>
      <c r="V33" s="22">
        <f t="shared" si="6"/>
        <v>0.009999914152783763</v>
      </c>
      <c r="W33" s="22">
        <f t="shared" si="7"/>
        <v>0.4453164778010644</v>
      </c>
      <c r="X33" s="23">
        <f t="shared" si="8"/>
        <v>1.496742060550197</v>
      </c>
      <c r="Y33" s="23">
        <f t="shared" si="9"/>
        <v>0.2334830991876965</v>
      </c>
      <c r="Z33" s="24"/>
      <c r="AA33" s="23">
        <f t="shared" si="10"/>
        <v>2.175541637538958</v>
      </c>
      <c r="AB33" s="34">
        <v>702229.212792128</v>
      </c>
      <c r="AC33" s="26">
        <f t="shared" si="11"/>
        <v>15277.288915254794</v>
      </c>
      <c r="AD33" s="28"/>
      <c r="AE33" s="29">
        <f>E33/G33</f>
        <v>1447587708.3081388</v>
      </c>
      <c r="AF33" s="22">
        <f>(L33/AE33)*100</f>
        <v>0.19306717471830626</v>
      </c>
      <c r="AG33" s="22">
        <f>(P33/AE33)*100</f>
        <v>1.237656009868958</v>
      </c>
      <c r="AH33" s="22">
        <f>(Q33/AE33)*100</f>
        <v>0.35996326648076327</v>
      </c>
      <c r="AI33" s="22">
        <f>(S33/AE33)*100</f>
        <v>0.3682321954937002</v>
      </c>
      <c r="AJ33" s="22">
        <f t="shared" si="12"/>
        <v>1.799</v>
      </c>
    </row>
    <row r="34" spans="1:36" ht="12.75">
      <c r="A34" s="13" t="s">
        <v>102</v>
      </c>
      <c r="B34" s="14" t="s">
        <v>103</v>
      </c>
      <c r="C34" s="15" t="s">
        <v>84</v>
      </c>
      <c r="D34" s="16"/>
      <c r="E34" s="35">
        <v>2086291572</v>
      </c>
      <c r="F34" s="33">
        <v>92.44</v>
      </c>
      <c r="G34" s="19">
        <f t="shared" si="0"/>
        <v>0.9244</v>
      </c>
      <c r="H34" s="17">
        <v>4288478.94</v>
      </c>
      <c r="I34" s="17">
        <v>0</v>
      </c>
      <c r="J34" s="17">
        <v>0</v>
      </c>
      <c r="K34" s="17">
        <v>236956.05</v>
      </c>
      <c r="L34" s="20">
        <f t="shared" si="1"/>
        <v>4525434.99</v>
      </c>
      <c r="M34" s="17">
        <v>30762300</v>
      </c>
      <c r="N34" s="17">
        <v>0</v>
      </c>
      <c r="O34" s="17">
        <v>0</v>
      </c>
      <c r="P34" s="20">
        <f t="shared" si="2"/>
        <v>30762300</v>
      </c>
      <c r="Q34" s="17">
        <v>14456478</v>
      </c>
      <c r="R34" s="17">
        <v>0</v>
      </c>
      <c r="S34" s="21">
        <f t="shared" si="3"/>
        <v>14456478</v>
      </c>
      <c r="T34" s="20">
        <f t="shared" si="4"/>
        <v>49744212.99</v>
      </c>
      <c r="U34" s="22">
        <f t="shared" si="5"/>
        <v>0.6929270191194542</v>
      </c>
      <c r="V34" s="22">
        <f t="shared" si="6"/>
        <v>0</v>
      </c>
      <c r="W34" s="22">
        <f t="shared" si="7"/>
        <v>0.6929270191194542</v>
      </c>
      <c r="X34" s="23">
        <f t="shared" si="8"/>
        <v>1.4744966817130967</v>
      </c>
      <c r="Y34" s="23">
        <f t="shared" si="9"/>
        <v>0.2169128730967236</v>
      </c>
      <c r="Z34" s="24"/>
      <c r="AA34" s="23">
        <f t="shared" si="10"/>
        <v>2.384336573929274</v>
      </c>
      <c r="AB34" s="34">
        <v>383823.76456408197</v>
      </c>
      <c r="AC34" s="26">
        <f t="shared" si="11"/>
        <v>9151.650397933596</v>
      </c>
      <c r="AD34" s="28"/>
      <c r="AE34" s="29">
        <f>E34/G34</f>
        <v>2256914292.5140634</v>
      </c>
      <c r="AF34" s="22">
        <f>(L34/AE34)*100</f>
        <v>0.20051425989061128</v>
      </c>
      <c r="AG34" s="22">
        <f>(P34/AE34)*100</f>
        <v>1.3630247325755864</v>
      </c>
      <c r="AH34" s="22">
        <f>(Q34/AE34)*100</f>
        <v>0.6405417364740233</v>
      </c>
      <c r="AI34" s="22">
        <f>(S34/AE34)*100</f>
        <v>0.6405417364740233</v>
      </c>
      <c r="AJ34" s="22">
        <f t="shared" si="12"/>
        <v>2.205</v>
      </c>
    </row>
    <row r="35" spans="1:36" ht="12.75">
      <c r="A35" s="13" t="s">
        <v>104</v>
      </c>
      <c r="B35" s="14" t="s">
        <v>105</v>
      </c>
      <c r="C35" s="15" t="s">
        <v>84</v>
      </c>
      <c r="D35" s="16"/>
      <c r="E35" s="35">
        <v>2066958743</v>
      </c>
      <c r="F35" s="33">
        <v>83.13</v>
      </c>
      <c r="G35" s="19">
        <f t="shared" si="0"/>
        <v>0.8312999999999999</v>
      </c>
      <c r="H35" s="17">
        <v>4741648.16</v>
      </c>
      <c r="I35" s="17">
        <v>0</v>
      </c>
      <c r="J35" s="17">
        <v>0</v>
      </c>
      <c r="K35" s="17">
        <v>260717.75</v>
      </c>
      <c r="L35" s="20">
        <f t="shared" si="1"/>
        <v>5002365.91</v>
      </c>
      <c r="M35" s="17">
        <v>27574803</v>
      </c>
      <c r="N35" s="17">
        <v>0</v>
      </c>
      <c r="O35" s="17">
        <v>0</v>
      </c>
      <c r="P35" s="20">
        <f t="shared" si="2"/>
        <v>27574803</v>
      </c>
      <c r="Q35" s="17">
        <v>15675117</v>
      </c>
      <c r="R35" s="17">
        <v>0</v>
      </c>
      <c r="S35" s="21">
        <f t="shared" si="3"/>
        <v>15675117</v>
      </c>
      <c r="T35" s="20">
        <f t="shared" si="4"/>
        <v>48252285.91</v>
      </c>
      <c r="U35" s="22">
        <f t="shared" si="5"/>
        <v>0.7583662254065611</v>
      </c>
      <c r="V35" s="22">
        <f t="shared" si="6"/>
        <v>0</v>
      </c>
      <c r="W35" s="22">
        <f t="shared" si="7"/>
        <v>0.7583662254065611</v>
      </c>
      <c r="X35" s="23">
        <f t="shared" si="8"/>
        <v>1.334076119970238</v>
      </c>
      <c r="Y35" s="23">
        <f t="shared" si="9"/>
        <v>0.24201575996333277</v>
      </c>
      <c r="Z35" s="36">
        <v>0.023</v>
      </c>
      <c r="AA35" s="23">
        <f t="shared" si="10"/>
        <v>2.3114581053401313</v>
      </c>
      <c r="AB35" s="34">
        <v>334337.5531011045</v>
      </c>
      <c r="AC35" s="26">
        <f t="shared" si="11"/>
        <v>7728.072470351345</v>
      </c>
      <c r="AD35" s="28"/>
      <c r="AE35" s="29">
        <f>E35/G35</f>
        <v>2486417349.933839</v>
      </c>
      <c r="AF35" s="22">
        <f>(L35/AE35)*100</f>
        <v>0.20118770125751848</v>
      </c>
      <c r="AG35" s="22">
        <f>(P35/AE35)*100</f>
        <v>1.1090174785312585</v>
      </c>
      <c r="AH35" s="22">
        <f>(Q35/AE35)*100</f>
        <v>0.6304298431804741</v>
      </c>
      <c r="AI35" s="22">
        <f>(S35/AE35)*100</f>
        <v>0.6304298431804741</v>
      </c>
      <c r="AJ35" s="22">
        <f t="shared" si="12"/>
        <v>1.94</v>
      </c>
    </row>
    <row r="36" spans="1:36" ht="12.75">
      <c r="A36" s="13" t="s">
        <v>106</v>
      </c>
      <c r="B36" s="14" t="s">
        <v>107</v>
      </c>
      <c r="C36" s="15" t="s">
        <v>84</v>
      </c>
      <c r="D36" s="16"/>
      <c r="E36" s="35">
        <v>900936732</v>
      </c>
      <c r="F36" s="33">
        <v>46.98</v>
      </c>
      <c r="G36" s="19">
        <f t="shared" si="0"/>
        <v>0.4698</v>
      </c>
      <c r="H36" s="17">
        <v>3797456.16</v>
      </c>
      <c r="I36" s="17">
        <v>0</v>
      </c>
      <c r="J36" s="17">
        <v>0</v>
      </c>
      <c r="K36" s="17">
        <v>212737.1</v>
      </c>
      <c r="L36" s="20">
        <f t="shared" si="1"/>
        <v>4010193.2600000002</v>
      </c>
      <c r="M36" s="17">
        <v>12281614</v>
      </c>
      <c r="N36" s="17">
        <v>5290400.86</v>
      </c>
      <c r="O36" s="17">
        <v>0</v>
      </c>
      <c r="P36" s="20">
        <f t="shared" si="2"/>
        <v>17572014.86</v>
      </c>
      <c r="Q36" s="17">
        <v>6202296.62</v>
      </c>
      <c r="R36" s="17">
        <v>0</v>
      </c>
      <c r="S36" s="21">
        <f t="shared" si="3"/>
        <v>6202296.62</v>
      </c>
      <c r="T36" s="20">
        <f t="shared" si="4"/>
        <v>27784504.740000002</v>
      </c>
      <c r="U36" s="22">
        <f t="shared" si="5"/>
        <v>0.6884275443217249</v>
      </c>
      <c r="V36" s="22">
        <f t="shared" si="6"/>
        <v>0</v>
      </c>
      <c r="W36" s="22">
        <f t="shared" si="7"/>
        <v>0.6884275443217249</v>
      </c>
      <c r="X36" s="23">
        <f t="shared" si="8"/>
        <v>1.950416076497589</v>
      </c>
      <c r="Y36" s="23">
        <f t="shared" si="9"/>
        <v>0.44511374856453295</v>
      </c>
      <c r="Z36" s="24"/>
      <c r="AA36" s="23">
        <f t="shared" si="10"/>
        <v>3.0839573693838473</v>
      </c>
      <c r="AB36" s="34">
        <v>146950.18248175184</v>
      </c>
      <c r="AC36" s="26">
        <f t="shared" si="11"/>
        <v>4531.880981968997</v>
      </c>
      <c r="AD36" s="28"/>
      <c r="AE36" s="29">
        <f>E36/G36</f>
        <v>1917702707.5351214</v>
      </c>
      <c r="AF36" s="22">
        <f>(L36/AE36)*100</f>
        <v>0.20911443907561758</v>
      </c>
      <c r="AG36" s="22">
        <f>(P36/AE36)*100</f>
        <v>0.9163054727385673</v>
      </c>
      <c r="AH36" s="22">
        <f>(Q36/AE36)*100</f>
        <v>0.32342326032234636</v>
      </c>
      <c r="AI36" s="22">
        <f>(S36/AE36)*100</f>
        <v>0.32342326032234636</v>
      </c>
      <c r="AJ36" s="22">
        <f t="shared" si="12"/>
        <v>1.448</v>
      </c>
    </row>
    <row r="37" spans="1:36" ht="12.75">
      <c r="A37" s="13" t="s">
        <v>108</v>
      </c>
      <c r="B37" s="14" t="s">
        <v>109</v>
      </c>
      <c r="C37" s="15" t="s">
        <v>84</v>
      </c>
      <c r="D37" s="32"/>
      <c r="E37" s="35">
        <v>3008914045</v>
      </c>
      <c r="F37" s="33">
        <v>106.64</v>
      </c>
      <c r="G37" s="19">
        <f t="shared" si="0"/>
        <v>1.0664</v>
      </c>
      <c r="H37" s="17">
        <v>5259222.3</v>
      </c>
      <c r="I37" s="17">
        <v>0</v>
      </c>
      <c r="J37" s="17">
        <v>0</v>
      </c>
      <c r="K37" s="17">
        <v>290842.27</v>
      </c>
      <c r="L37" s="20">
        <f t="shared" si="1"/>
        <v>5550064.57</v>
      </c>
      <c r="M37" s="17">
        <v>12310234.25</v>
      </c>
      <c r="N37" s="17">
        <v>0</v>
      </c>
      <c r="O37" s="17">
        <v>0</v>
      </c>
      <c r="P37" s="20">
        <f t="shared" si="2"/>
        <v>12310234.25</v>
      </c>
      <c r="Q37" s="17">
        <v>16697144.93</v>
      </c>
      <c r="R37" s="17">
        <v>0</v>
      </c>
      <c r="S37" s="21">
        <f t="shared" si="3"/>
        <v>16697144.93</v>
      </c>
      <c r="T37" s="20">
        <f t="shared" si="4"/>
        <v>34557443.75</v>
      </c>
      <c r="U37" s="22">
        <f t="shared" si="5"/>
        <v>0.554922629237154</v>
      </c>
      <c r="V37" s="22">
        <f t="shared" si="6"/>
        <v>0</v>
      </c>
      <c r="W37" s="22">
        <f t="shared" si="7"/>
        <v>0.554922629237154</v>
      </c>
      <c r="X37" s="23">
        <f t="shared" si="8"/>
        <v>0.40912548733175924</v>
      </c>
      <c r="Y37" s="23">
        <f t="shared" si="9"/>
        <v>0.18445407502493147</v>
      </c>
      <c r="Z37" s="24"/>
      <c r="AA37" s="23">
        <f t="shared" si="10"/>
        <v>1.1485021915938447</v>
      </c>
      <c r="AB37" s="34">
        <v>540123.5489721886</v>
      </c>
      <c r="AC37" s="26">
        <f t="shared" si="11"/>
        <v>6203.33079726004</v>
      </c>
      <c r="AD37" s="28"/>
      <c r="AE37" s="29">
        <f>E37/G37</f>
        <v>2821562307.764441</v>
      </c>
      <c r="AF37" s="22">
        <f>(L37/AE37)*100</f>
        <v>0.19670182560658692</v>
      </c>
      <c r="AG37" s="22">
        <f>(P37/AE37)*100</f>
        <v>0.4362914196905881</v>
      </c>
      <c r="AH37" s="22">
        <f>(Q37/AE37)*100</f>
        <v>0.5917694918185009</v>
      </c>
      <c r="AI37" s="22">
        <f>(S37/AE37)*100</f>
        <v>0.5917694918185009</v>
      </c>
      <c r="AJ37" s="22">
        <f t="shared" si="12"/>
        <v>1.225</v>
      </c>
    </row>
    <row r="38" spans="1:36" ht="12.75">
      <c r="A38" s="13" t="s">
        <v>110</v>
      </c>
      <c r="B38" s="14" t="s">
        <v>111</v>
      </c>
      <c r="C38" s="15" t="s">
        <v>84</v>
      </c>
      <c r="D38" s="16"/>
      <c r="E38" s="35">
        <v>1400406444</v>
      </c>
      <c r="F38" s="33">
        <v>101.95</v>
      </c>
      <c r="G38" s="19">
        <f t="shared" si="0"/>
        <v>1.0195</v>
      </c>
      <c r="H38" s="17">
        <v>2575711.93</v>
      </c>
      <c r="I38" s="17">
        <v>0</v>
      </c>
      <c r="J38" s="17">
        <v>0</v>
      </c>
      <c r="K38" s="17">
        <v>141625.25</v>
      </c>
      <c r="L38" s="20">
        <f t="shared" si="1"/>
        <v>2717337.18</v>
      </c>
      <c r="M38" s="17">
        <v>16183062</v>
      </c>
      <c r="N38" s="17">
        <v>0</v>
      </c>
      <c r="O38" s="17">
        <v>0</v>
      </c>
      <c r="P38" s="20">
        <f t="shared" si="2"/>
        <v>16183062</v>
      </c>
      <c r="Q38" s="17">
        <v>7805759</v>
      </c>
      <c r="R38" s="17">
        <v>0</v>
      </c>
      <c r="S38" s="21">
        <f t="shared" si="3"/>
        <v>7805759</v>
      </c>
      <c r="T38" s="20">
        <f t="shared" si="4"/>
        <v>26706158.18</v>
      </c>
      <c r="U38" s="22">
        <f t="shared" si="5"/>
        <v>0.5573923937185197</v>
      </c>
      <c r="V38" s="22">
        <f t="shared" si="6"/>
        <v>0</v>
      </c>
      <c r="W38" s="22">
        <f t="shared" si="7"/>
        <v>0.5573923937185197</v>
      </c>
      <c r="X38" s="23">
        <f t="shared" si="8"/>
        <v>1.1555975102325364</v>
      </c>
      <c r="Y38" s="23">
        <f t="shared" si="9"/>
        <v>0.19403917995681547</v>
      </c>
      <c r="Z38" s="24"/>
      <c r="AA38" s="23">
        <f t="shared" si="10"/>
        <v>1.9070290839078716</v>
      </c>
      <c r="AB38" s="34">
        <v>519006.26079447323</v>
      </c>
      <c r="AC38" s="26">
        <f t="shared" si="11"/>
        <v>9897.600340653342</v>
      </c>
      <c r="AD38" s="28"/>
      <c r="AE38" s="29">
        <f>E38/G38</f>
        <v>1373620837.665522</v>
      </c>
      <c r="AF38" s="22">
        <f>(L38/AE38)*100</f>
        <v>0.1978229439659734</v>
      </c>
      <c r="AG38" s="22">
        <f>(P38/AE38)*100</f>
        <v>1.1781316616820712</v>
      </c>
      <c r="AH38" s="22">
        <f>(Q38/AE38)*100</f>
        <v>0.5682615453960309</v>
      </c>
      <c r="AI38" s="22">
        <f>(S38/AE38)*100</f>
        <v>0.5682615453960309</v>
      </c>
      <c r="AJ38" s="22">
        <f t="shared" si="12"/>
        <v>1.944</v>
      </c>
    </row>
    <row r="39" spans="1:36" ht="12.75">
      <c r="A39" s="13" t="s">
        <v>112</v>
      </c>
      <c r="B39" s="14" t="s">
        <v>113</v>
      </c>
      <c r="C39" s="15" t="s">
        <v>84</v>
      </c>
      <c r="D39" s="16"/>
      <c r="E39" s="35">
        <v>5284140122</v>
      </c>
      <c r="F39" s="33">
        <v>95.27</v>
      </c>
      <c r="G39" s="19">
        <f t="shared" si="0"/>
        <v>0.9527</v>
      </c>
      <c r="H39" s="17">
        <v>10055320.05</v>
      </c>
      <c r="I39" s="17">
        <v>0</v>
      </c>
      <c r="J39" s="17">
        <v>0</v>
      </c>
      <c r="K39" s="17">
        <v>555984.86</v>
      </c>
      <c r="L39" s="20">
        <f t="shared" si="1"/>
        <v>10611304.91</v>
      </c>
      <c r="M39" s="17">
        <v>47303572</v>
      </c>
      <c r="N39" s="17">
        <v>0</v>
      </c>
      <c r="O39" s="17">
        <v>334153</v>
      </c>
      <c r="P39" s="20">
        <f t="shared" si="2"/>
        <v>47637725</v>
      </c>
      <c r="Q39" s="17">
        <v>45731430.02</v>
      </c>
      <c r="R39" s="17">
        <v>0</v>
      </c>
      <c r="S39" s="21">
        <f t="shared" si="3"/>
        <v>45731430.02</v>
      </c>
      <c r="T39" s="20">
        <f t="shared" si="4"/>
        <v>103980459.93</v>
      </c>
      <c r="U39" s="22">
        <f t="shared" si="5"/>
        <v>0.8654469594703151</v>
      </c>
      <c r="V39" s="22">
        <f t="shared" si="6"/>
        <v>0</v>
      </c>
      <c r="W39" s="22">
        <f t="shared" si="7"/>
        <v>0.8654469594703151</v>
      </c>
      <c r="X39" s="23">
        <f t="shared" si="8"/>
        <v>0.901522743533333</v>
      </c>
      <c r="Y39" s="23">
        <f t="shared" si="9"/>
        <v>0.20081422265508952</v>
      </c>
      <c r="Z39" s="37">
        <v>0.016</v>
      </c>
      <c r="AA39" s="23">
        <f t="shared" si="10"/>
        <v>1.9517839256587375</v>
      </c>
      <c r="AB39" s="34">
        <v>567681.8723911747</v>
      </c>
      <c r="AC39" s="26">
        <f t="shared" si="11"/>
        <v>11079.923534209494</v>
      </c>
      <c r="AD39" s="28"/>
      <c r="AE39" s="29">
        <f>E39/G39</f>
        <v>5546489054.266821</v>
      </c>
      <c r="AF39" s="22">
        <f>(L39/AE39)*100</f>
        <v>0.1913157099235038</v>
      </c>
      <c r="AG39" s="22">
        <f>(P39/AE39)*100</f>
        <v>0.8588807177642062</v>
      </c>
      <c r="AH39" s="22">
        <f>(Q39/AE39)*100</f>
        <v>0.8245113182873692</v>
      </c>
      <c r="AI39" s="22">
        <f>(S39/AE39)*100</f>
        <v>0.8245113182873692</v>
      </c>
      <c r="AJ39" s="22">
        <f t="shared" si="12"/>
        <v>1.875</v>
      </c>
    </row>
    <row r="40" spans="1:36" ht="12.75">
      <c r="A40" s="13" t="s">
        <v>114</v>
      </c>
      <c r="B40" s="14" t="s">
        <v>115</v>
      </c>
      <c r="C40" s="15" t="s">
        <v>84</v>
      </c>
      <c r="D40" s="16"/>
      <c r="E40" s="35">
        <v>3456848156</v>
      </c>
      <c r="F40" s="33">
        <v>99.94</v>
      </c>
      <c r="G40" s="19">
        <f t="shared" si="0"/>
        <v>0.9994</v>
      </c>
      <c r="H40" s="17">
        <v>6065140.75</v>
      </c>
      <c r="I40" s="17">
        <v>0</v>
      </c>
      <c r="J40" s="17">
        <v>0</v>
      </c>
      <c r="K40" s="17">
        <v>342486.87</v>
      </c>
      <c r="L40" s="20">
        <f t="shared" si="1"/>
        <v>6407627.62</v>
      </c>
      <c r="M40" s="17">
        <v>9463355</v>
      </c>
      <c r="N40" s="17">
        <v>0</v>
      </c>
      <c r="O40" s="17">
        <v>0</v>
      </c>
      <c r="P40" s="20">
        <f t="shared" si="2"/>
        <v>9463355</v>
      </c>
      <c r="Q40" s="17">
        <v>10059901</v>
      </c>
      <c r="R40" s="17">
        <v>0</v>
      </c>
      <c r="S40" s="21">
        <f t="shared" si="3"/>
        <v>10059901</v>
      </c>
      <c r="T40" s="20">
        <f t="shared" si="4"/>
        <v>25930883.62</v>
      </c>
      <c r="U40" s="22">
        <f t="shared" si="5"/>
        <v>0.2910136791093696</v>
      </c>
      <c r="V40" s="22">
        <f t="shared" si="6"/>
        <v>0</v>
      </c>
      <c r="W40" s="22">
        <f t="shared" si="7"/>
        <v>0.2910136791093696</v>
      </c>
      <c r="X40" s="23">
        <f t="shared" si="8"/>
        <v>0.2737567452471002</v>
      </c>
      <c r="Y40" s="23">
        <f t="shared" si="9"/>
        <v>0.18536040146508534</v>
      </c>
      <c r="Z40" s="24"/>
      <c r="AA40" s="23">
        <f t="shared" si="10"/>
        <v>0.7501308258215551</v>
      </c>
      <c r="AB40" s="34">
        <v>1251774.6861924685</v>
      </c>
      <c r="AC40" s="26">
        <f t="shared" si="11"/>
        <v>9389.947790960743</v>
      </c>
      <c r="AD40" s="28"/>
      <c r="AE40" s="29">
        <f>E40/G40</f>
        <v>3458923510.106064</v>
      </c>
      <c r="AF40" s="22">
        <f>(L40/AE40)*100</f>
        <v>0.1852491852242063</v>
      </c>
      <c r="AG40" s="22">
        <f>(P40/AE40)*100</f>
        <v>0.27359249119995194</v>
      </c>
      <c r="AH40" s="22">
        <f>(Q40/AE40)*100</f>
        <v>0.290839070901904</v>
      </c>
      <c r="AI40" s="22">
        <f>(S40/AE40)*100</f>
        <v>0.290839070901904</v>
      </c>
      <c r="AJ40" s="22">
        <f t="shared" si="12"/>
        <v>0.75</v>
      </c>
    </row>
    <row r="41" spans="1:36" ht="12.75">
      <c r="A41" s="13" t="s">
        <v>116</v>
      </c>
      <c r="B41" s="14" t="s">
        <v>117</v>
      </c>
      <c r="C41" s="15" t="s">
        <v>84</v>
      </c>
      <c r="D41" s="16"/>
      <c r="E41" s="35">
        <v>5091263828</v>
      </c>
      <c r="F41" s="33">
        <v>98.97</v>
      </c>
      <c r="G41" s="19">
        <f t="shared" si="0"/>
        <v>0.9897</v>
      </c>
      <c r="H41" s="17">
        <v>9788814.5</v>
      </c>
      <c r="I41" s="17">
        <v>0</v>
      </c>
      <c r="J41" s="17">
        <v>0</v>
      </c>
      <c r="K41" s="17">
        <v>539206.28</v>
      </c>
      <c r="L41" s="20">
        <f t="shared" si="1"/>
        <v>10328020.78</v>
      </c>
      <c r="M41" s="17">
        <v>69461809.5</v>
      </c>
      <c r="N41" s="17">
        <v>0</v>
      </c>
      <c r="O41" s="17">
        <v>0</v>
      </c>
      <c r="P41" s="20">
        <f t="shared" si="2"/>
        <v>69461809.5</v>
      </c>
      <c r="Q41" s="17">
        <v>29561641.14</v>
      </c>
      <c r="R41" s="17">
        <v>254563</v>
      </c>
      <c r="S41" s="21">
        <f t="shared" si="3"/>
        <v>29816204.14</v>
      </c>
      <c r="T41" s="20">
        <f t="shared" si="4"/>
        <v>109606034.42</v>
      </c>
      <c r="U41" s="22">
        <f t="shared" si="5"/>
        <v>0.5806346349097508</v>
      </c>
      <c r="V41" s="22">
        <f t="shared" si="6"/>
        <v>0.004999996240619098</v>
      </c>
      <c r="W41" s="22">
        <f t="shared" si="7"/>
        <v>0.5856346311503698</v>
      </c>
      <c r="X41" s="23">
        <f t="shared" si="8"/>
        <v>1.3643333334640149</v>
      </c>
      <c r="Y41" s="23">
        <f t="shared" si="9"/>
        <v>0.20285770152392896</v>
      </c>
      <c r="Z41" s="24"/>
      <c r="AA41" s="23">
        <f t="shared" si="10"/>
        <v>2.1528256661383134</v>
      </c>
      <c r="AB41" s="34">
        <v>410677.21481771854</v>
      </c>
      <c r="AC41" s="26">
        <f t="shared" si="11"/>
        <v>8841.164485577821</v>
      </c>
      <c r="AD41" s="28"/>
      <c r="AE41" s="29">
        <f>E41/G41</f>
        <v>5144249598.868343</v>
      </c>
      <c r="AF41" s="22">
        <f>(L41/AE41)*100</f>
        <v>0.20076826719823251</v>
      </c>
      <c r="AG41" s="22">
        <f>(P41/AE41)*100</f>
        <v>1.3502807001293355</v>
      </c>
      <c r="AH41" s="22">
        <f>(Q41/AE41)*100</f>
        <v>0.5746540981701803</v>
      </c>
      <c r="AI41" s="22">
        <f>(S41/AE41)*100</f>
        <v>0.5796025944495211</v>
      </c>
      <c r="AJ41" s="22">
        <f t="shared" si="12"/>
        <v>2.1310000000000002</v>
      </c>
    </row>
    <row r="42" spans="1:36" ht="12.75">
      <c r="A42" s="13" t="s">
        <v>118</v>
      </c>
      <c r="B42" s="14" t="s">
        <v>119</v>
      </c>
      <c r="C42" s="15" t="s">
        <v>84</v>
      </c>
      <c r="D42" s="16"/>
      <c r="E42" s="35">
        <v>621383711</v>
      </c>
      <c r="F42" s="33">
        <v>43.12</v>
      </c>
      <c r="G42" s="19">
        <f t="shared" si="0"/>
        <v>0.43119999999999997</v>
      </c>
      <c r="H42" s="17">
        <v>2854688.7</v>
      </c>
      <c r="I42" s="17">
        <v>0</v>
      </c>
      <c r="J42" s="17">
        <v>0</v>
      </c>
      <c r="K42" s="17">
        <v>157998.93</v>
      </c>
      <c r="L42" s="20">
        <f t="shared" si="1"/>
        <v>3012687.6300000004</v>
      </c>
      <c r="M42" s="17">
        <v>11749560</v>
      </c>
      <c r="N42" s="17">
        <v>0</v>
      </c>
      <c r="O42" s="17">
        <v>0</v>
      </c>
      <c r="P42" s="20">
        <f t="shared" si="2"/>
        <v>11749560</v>
      </c>
      <c r="Q42" s="17">
        <v>11020178.37</v>
      </c>
      <c r="R42" s="17">
        <v>0</v>
      </c>
      <c r="S42" s="21">
        <f t="shared" si="3"/>
        <v>11020178.37</v>
      </c>
      <c r="T42" s="20">
        <f t="shared" si="4"/>
        <v>25782426</v>
      </c>
      <c r="U42" s="22">
        <f t="shared" si="5"/>
        <v>1.7734900633724529</v>
      </c>
      <c r="V42" s="22">
        <f t="shared" si="6"/>
        <v>0</v>
      </c>
      <c r="W42" s="22">
        <f t="shared" si="7"/>
        <v>1.7734900633724529</v>
      </c>
      <c r="X42" s="23">
        <f t="shared" si="8"/>
        <v>1.8908702935085466</v>
      </c>
      <c r="Y42" s="23">
        <f t="shared" si="9"/>
        <v>0.48483530814665987</v>
      </c>
      <c r="Z42" s="24"/>
      <c r="AA42" s="23">
        <f t="shared" si="10"/>
        <v>4.149195665027659</v>
      </c>
      <c r="AB42" s="34">
        <v>188096.35071090047</v>
      </c>
      <c r="AC42" s="26">
        <f t="shared" si="11"/>
        <v>7804.485629771905</v>
      </c>
      <c r="AD42" s="28"/>
      <c r="AE42" s="29">
        <f>E42/G42</f>
        <v>1441056843.6920223</v>
      </c>
      <c r="AF42" s="22">
        <f>(L42/AE42)*100</f>
        <v>0.20906098487283972</v>
      </c>
      <c r="AG42" s="22">
        <f>(P42/AE42)*100</f>
        <v>0.8153432705608853</v>
      </c>
      <c r="AH42" s="22">
        <f>(Q42/AE42)*100</f>
        <v>0.7647289153262017</v>
      </c>
      <c r="AI42" s="22">
        <f>(S42/AE42)*100</f>
        <v>0.7647289153262017</v>
      </c>
      <c r="AJ42" s="22">
        <f t="shared" si="12"/>
        <v>1.7890000000000001</v>
      </c>
    </row>
    <row r="43" spans="1:36" ht="12.75">
      <c r="A43" s="13" t="s">
        <v>120</v>
      </c>
      <c r="B43" s="14" t="s">
        <v>121</v>
      </c>
      <c r="C43" s="15" t="s">
        <v>84</v>
      </c>
      <c r="D43" s="16"/>
      <c r="E43" s="35">
        <v>6082424489</v>
      </c>
      <c r="F43" s="33">
        <v>92.83</v>
      </c>
      <c r="G43" s="19">
        <f t="shared" si="0"/>
        <v>0.9283</v>
      </c>
      <c r="H43" s="17">
        <v>11946685.11</v>
      </c>
      <c r="I43" s="17">
        <v>0</v>
      </c>
      <c r="J43" s="17">
        <v>0</v>
      </c>
      <c r="K43" s="17">
        <v>658890</v>
      </c>
      <c r="L43" s="20">
        <f t="shared" si="1"/>
        <v>12605575.11</v>
      </c>
      <c r="M43" s="17">
        <v>46977654.5</v>
      </c>
      <c r="N43" s="17">
        <v>0</v>
      </c>
      <c r="O43" s="17">
        <v>0</v>
      </c>
      <c r="P43" s="20">
        <f t="shared" si="2"/>
        <v>46977654.5</v>
      </c>
      <c r="Q43" s="17">
        <v>55440954.83</v>
      </c>
      <c r="R43" s="17">
        <v>0</v>
      </c>
      <c r="S43" s="21">
        <f t="shared" si="3"/>
        <v>55440954.83</v>
      </c>
      <c r="T43" s="20">
        <f t="shared" si="4"/>
        <v>115024184.44</v>
      </c>
      <c r="U43" s="22">
        <f t="shared" si="5"/>
        <v>0.9114943379940742</v>
      </c>
      <c r="V43" s="22">
        <f t="shared" si="6"/>
        <v>0</v>
      </c>
      <c r="W43" s="22">
        <f t="shared" si="7"/>
        <v>0.9114943379940742</v>
      </c>
      <c r="X43" s="23">
        <f t="shared" si="8"/>
        <v>0.7723508049291625</v>
      </c>
      <c r="Y43" s="23">
        <f t="shared" si="9"/>
        <v>0.20724589565882895</v>
      </c>
      <c r="Z43" s="24"/>
      <c r="AA43" s="23">
        <f t="shared" si="10"/>
        <v>1.8910910385820656</v>
      </c>
      <c r="AB43" s="34">
        <v>467900.7438340076</v>
      </c>
      <c r="AC43" s="26">
        <f t="shared" si="11"/>
        <v>8848.429036103746</v>
      </c>
      <c r="AD43" s="28"/>
      <c r="AE43" s="29">
        <f>E43/G43</f>
        <v>6552218559.732845</v>
      </c>
      <c r="AF43" s="22">
        <f>(L43/AE43)*100</f>
        <v>0.1923863649400909</v>
      </c>
      <c r="AG43" s="22">
        <f>(P43/AE43)*100</f>
        <v>0.7169732522157415</v>
      </c>
      <c r="AH43" s="22">
        <f>(Q43/AE43)*100</f>
        <v>0.8461401939598989</v>
      </c>
      <c r="AI43" s="22">
        <f>(S43/AE43)*100</f>
        <v>0.8461401939598989</v>
      </c>
      <c r="AJ43" s="22">
        <f t="shared" si="12"/>
        <v>1.755</v>
      </c>
    </row>
    <row r="44" spans="1:36" ht="12.75">
      <c r="A44" s="13" t="s">
        <v>122</v>
      </c>
      <c r="B44" s="14" t="s">
        <v>123</v>
      </c>
      <c r="C44" s="15" t="s">
        <v>84</v>
      </c>
      <c r="D44" s="16"/>
      <c r="E44" s="35">
        <v>4945702435</v>
      </c>
      <c r="F44" s="33">
        <v>105.29</v>
      </c>
      <c r="G44" s="19">
        <f t="shared" si="0"/>
        <v>1.0529000000000002</v>
      </c>
      <c r="H44" s="17">
        <v>8834301.87</v>
      </c>
      <c r="I44" s="17">
        <v>0</v>
      </c>
      <c r="J44" s="17">
        <v>0</v>
      </c>
      <c r="K44" s="17">
        <v>486923.25</v>
      </c>
      <c r="L44" s="20">
        <f t="shared" si="1"/>
        <v>9321225.12</v>
      </c>
      <c r="M44" s="17">
        <v>23643354.5</v>
      </c>
      <c r="N44" s="17">
        <v>16672797.46</v>
      </c>
      <c r="O44" s="17">
        <v>0</v>
      </c>
      <c r="P44" s="20">
        <f t="shared" si="2"/>
        <v>40316151.96</v>
      </c>
      <c r="Q44" s="17">
        <v>9500071.66</v>
      </c>
      <c r="R44" s="17">
        <v>0</v>
      </c>
      <c r="S44" s="21">
        <f t="shared" si="3"/>
        <v>9500071.66</v>
      </c>
      <c r="T44" s="20">
        <f t="shared" si="4"/>
        <v>59137448.739999995</v>
      </c>
      <c r="U44" s="22">
        <f t="shared" si="5"/>
        <v>0.19208740891424053</v>
      </c>
      <c r="V44" s="22">
        <f t="shared" si="6"/>
        <v>0</v>
      </c>
      <c r="W44" s="22">
        <f t="shared" si="7"/>
        <v>0.19208740891424053</v>
      </c>
      <c r="X44" s="23">
        <f t="shared" si="8"/>
        <v>0.815175447570169</v>
      </c>
      <c r="Y44" s="23">
        <f t="shared" si="9"/>
        <v>0.18847120793267053</v>
      </c>
      <c r="Z44" s="24"/>
      <c r="AA44" s="23">
        <f t="shared" si="10"/>
        <v>1.19573406441708</v>
      </c>
      <c r="AB44" s="34">
        <v>1278749.3015133876</v>
      </c>
      <c r="AC44" s="26">
        <f t="shared" si="11"/>
        <v>15290.44099669105</v>
      </c>
      <c r="AD44" s="28"/>
      <c r="AE44" s="29">
        <f>E44/G44</f>
        <v>4697219522.27182</v>
      </c>
      <c r="AF44" s="22">
        <f>(L44/AE44)*100</f>
        <v>0.19844133483230883</v>
      </c>
      <c r="AG44" s="22">
        <f>(P44/AE44)*100</f>
        <v>0.8582982287466311</v>
      </c>
      <c r="AH44" s="22">
        <f>(Q44/AE44)*100</f>
        <v>0.2022488328458039</v>
      </c>
      <c r="AI44" s="22">
        <f>(S44/AE44)*100</f>
        <v>0.2022488328458039</v>
      </c>
      <c r="AJ44" s="22">
        <f t="shared" si="12"/>
        <v>1.258</v>
      </c>
    </row>
    <row r="45" spans="1:36" ht="12.75">
      <c r="A45" s="13" t="s">
        <v>124</v>
      </c>
      <c r="B45" s="14" t="s">
        <v>125</v>
      </c>
      <c r="C45" s="15" t="s">
        <v>84</v>
      </c>
      <c r="D45" s="16"/>
      <c r="E45" s="35">
        <v>1173193717</v>
      </c>
      <c r="F45" s="33">
        <v>45.46</v>
      </c>
      <c r="G45" s="19">
        <f t="shared" si="0"/>
        <v>0.4546</v>
      </c>
      <c r="H45" s="17">
        <v>4989533.66</v>
      </c>
      <c r="I45" s="17">
        <v>0</v>
      </c>
      <c r="J45" s="17">
        <v>0</v>
      </c>
      <c r="K45" s="17">
        <v>276591.5</v>
      </c>
      <c r="L45" s="20">
        <f t="shared" si="1"/>
        <v>5266125.16</v>
      </c>
      <c r="M45" s="17">
        <v>22506018.5</v>
      </c>
      <c r="N45" s="17">
        <v>0</v>
      </c>
      <c r="O45" s="17">
        <v>0</v>
      </c>
      <c r="P45" s="20">
        <f t="shared" si="2"/>
        <v>22506018.5</v>
      </c>
      <c r="Q45" s="17">
        <v>20281439</v>
      </c>
      <c r="R45" s="17">
        <v>0</v>
      </c>
      <c r="S45" s="21">
        <f t="shared" si="3"/>
        <v>20281439</v>
      </c>
      <c r="T45" s="20">
        <f t="shared" si="4"/>
        <v>48053582.66</v>
      </c>
      <c r="U45" s="22">
        <f t="shared" si="5"/>
        <v>1.7287374374849298</v>
      </c>
      <c r="V45" s="22">
        <f t="shared" si="6"/>
        <v>0</v>
      </c>
      <c r="W45" s="22">
        <f t="shared" si="7"/>
        <v>1.7287374374849298</v>
      </c>
      <c r="X45" s="23">
        <f t="shared" si="8"/>
        <v>1.9183548440363833</v>
      </c>
      <c r="Y45" s="23">
        <f t="shared" si="9"/>
        <v>0.4488708969108807</v>
      </c>
      <c r="Z45" s="24"/>
      <c r="AA45" s="23">
        <f t="shared" si="10"/>
        <v>4.095963178432194</v>
      </c>
      <c r="AB45" s="34">
        <v>163201.8781911014</v>
      </c>
      <c r="AC45" s="26">
        <f t="shared" si="11"/>
        <v>6684.688837217274</v>
      </c>
      <c r="AD45" s="28"/>
      <c r="AE45" s="29">
        <f>E45/G45</f>
        <v>2580716491.4210296</v>
      </c>
      <c r="AF45" s="22">
        <f>(L45/AE45)*100</f>
        <v>0.2040567097356864</v>
      </c>
      <c r="AG45" s="22">
        <f>(P45/AE45)*100</f>
        <v>0.8720841120989399</v>
      </c>
      <c r="AH45" s="22">
        <f>(Q45/AE45)*100</f>
        <v>0.785884039080649</v>
      </c>
      <c r="AI45" s="22">
        <f>(S45/AE45)*100</f>
        <v>0.785884039080649</v>
      </c>
      <c r="AJ45" s="22">
        <f t="shared" si="12"/>
        <v>1.862</v>
      </c>
    </row>
    <row r="46" spans="1:36" ht="12.75">
      <c r="A46" s="13" t="s">
        <v>126</v>
      </c>
      <c r="B46" s="14" t="s">
        <v>127</v>
      </c>
      <c r="C46" s="15" t="s">
        <v>84</v>
      </c>
      <c r="D46" s="16"/>
      <c r="E46" s="35">
        <v>2304939881</v>
      </c>
      <c r="F46" s="33">
        <v>88.65</v>
      </c>
      <c r="G46" s="19">
        <f t="shared" si="0"/>
        <v>0.8865000000000001</v>
      </c>
      <c r="H46" s="17">
        <v>4858082.79</v>
      </c>
      <c r="I46" s="17">
        <v>0</v>
      </c>
      <c r="J46" s="17">
        <v>0</v>
      </c>
      <c r="K46" s="17">
        <v>267981.27</v>
      </c>
      <c r="L46" s="20">
        <f t="shared" si="1"/>
        <v>5126064.0600000005</v>
      </c>
      <c r="M46" s="17">
        <v>38813281</v>
      </c>
      <c r="N46" s="17">
        <v>0</v>
      </c>
      <c r="O46" s="17">
        <v>0</v>
      </c>
      <c r="P46" s="20">
        <f t="shared" si="2"/>
        <v>38813281</v>
      </c>
      <c r="Q46" s="17">
        <v>11616218</v>
      </c>
      <c r="R46" s="17">
        <v>0</v>
      </c>
      <c r="S46" s="21">
        <f t="shared" si="3"/>
        <v>11616218</v>
      </c>
      <c r="T46" s="20">
        <f t="shared" si="4"/>
        <v>55555563.06</v>
      </c>
      <c r="U46" s="22">
        <f t="shared" si="5"/>
        <v>0.5039705415206012</v>
      </c>
      <c r="V46" s="22">
        <f t="shared" si="6"/>
        <v>0</v>
      </c>
      <c r="W46" s="22">
        <f t="shared" si="7"/>
        <v>0.5039705415206012</v>
      </c>
      <c r="X46" s="23">
        <f t="shared" si="8"/>
        <v>1.6839172821792137</v>
      </c>
      <c r="Y46" s="23">
        <f t="shared" si="9"/>
        <v>0.22239469680988183</v>
      </c>
      <c r="Z46" s="24"/>
      <c r="AA46" s="23">
        <f t="shared" si="10"/>
        <v>2.4102825205096967</v>
      </c>
      <c r="AB46" s="34">
        <v>546944.351900052</v>
      </c>
      <c r="AC46" s="26">
        <f t="shared" si="11"/>
        <v>13182.904110762</v>
      </c>
      <c r="AD46" s="28"/>
      <c r="AE46" s="29">
        <f>E46/G46</f>
        <v>2600044987.0276365</v>
      </c>
      <c r="AF46" s="22">
        <f>(L46/AE46)*100</f>
        <v>0.19715289872196023</v>
      </c>
      <c r="AG46" s="22">
        <f>(P46/AE46)*100</f>
        <v>1.492792670651873</v>
      </c>
      <c r="AH46" s="22">
        <f>(Q46/AE46)*100</f>
        <v>0.44676988505801296</v>
      </c>
      <c r="AI46" s="22">
        <f>(S46/AE46)*100</f>
        <v>0.44676988505801296</v>
      </c>
      <c r="AJ46" s="22">
        <f t="shared" si="12"/>
        <v>2.137</v>
      </c>
    </row>
    <row r="47" spans="1:36" ht="12.75">
      <c r="A47" s="13" t="s">
        <v>128</v>
      </c>
      <c r="B47" s="14" t="s">
        <v>129</v>
      </c>
      <c r="C47" s="15" t="s">
        <v>84</v>
      </c>
      <c r="D47" s="16"/>
      <c r="E47" s="35">
        <v>6096246072</v>
      </c>
      <c r="F47" s="33">
        <v>99.16</v>
      </c>
      <c r="G47" s="19">
        <f t="shared" si="0"/>
        <v>0.9915999999999999</v>
      </c>
      <c r="H47" s="17">
        <v>11693293.42</v>
      </c>
      <c r="I47" s="17">
        <v>0</v>
      </c>
      <c r="J47" s="17">
        <v>0</v>
      </c>
      <c r="K47" s="17">
        <v>653341.52</v>
      </c>
      <c r="L47" s="20">
        <f t="shared" si="1"/>
        <v>12346634.94</v>
      </c>
      <c r="M47" s="17">
        <v>61883694</v>
      </c>
      <c r="N47" s="17">
        <v>0</v>
      </c>
      <c r="O47" s="17">
        <v>0</v>
      </c>
      <c r="P47" s="20">
        <f t="shared" si="2"/>
        <v>61883694</v>
      </c>
      <c r="Q47" s="17">
        <v>60758873.62</v>
      </c>
      <c r="R47" s="17">
        <v>0</v>
      </c>
      <c r="S47" s="21">
        <f t="shared" si="3"/>
        <v>60758873.62</v>
      </c>
      <c r="T47" s="20">
        <f t="shared" si="4"/>
        <v>134989202.56</v>
      </c>
      <c r="U47" s="22">
        <f t="shared" si="5"/>
        <v>0.9966604514057417</v>
      </c>
      <c r="V47" s="22">
        <f t="shared" si="6"/>
        <v>0</v>
      </c>
      <c r="W47" s="22">
        <f t="shared" si="7"/>
        <v>0.9966604514057417</v>
      </c>
      <c r="X47" s="23">
        <f t="shared" si="8"/>
        <v>1.015111484495864</v>
      </c>
      <c r="Y47" s="23">
        <f t="shared" si="9"/>
        <v>0.2025284871079594</v>
      </c>
      <c r="Z47" s="24"/>
      <c r="AA47" s="23">
        <f t="shared" si="10"/>
        <v>2.2143004230095653</v>
      </c>
      <c r="AB47" s="34">
        <v>330082.4535857299</v>
      </c>
      <c r="AC47" s="26">
        <f t="shared" si="11"/>
        <v>7309.017166029168</v>
      </c>
      <c r="AD47" s="28"/>
      <c r="AE47" s="29">
        <f>E47/G47</f>
        <v>6147888334.005648</v>
      </c>
      <c r="AF47" s="22">
        <f>(L47/AE47)*100</f>
        <v>0.2008272478162525</v>
      </c>
      <c r="AG47" s="22">
        <f>(P47/AE47)*100</f>
        <v>1.0065845480260989</v>
      </c>
      <c r="AH47" s="22">
        <f>(Q47/AE47)*100</f>
        <v>0.9882885036139334</v>
      </c>
      <c r="AI47" s="22">
        <f>(S47/AE47)*100</f>
        <v>0.9882885036139334</v>
      </c>
      <c r="AJ47" s="22">
        <f t="shared" si="12"/>
        <v>2.1959999999999997</v>
      </c>
    </row>
    <row r="48" spans="1:36" ht="12.75">
      <c r="A48" s="13" t="s">
        <v>130</v>
      </c>
      <c r="B48" s="14" t="s">
        <v>131</v>
      </c>
      <c r="C48" s="15" t="s">
        <v>84</v>
      </c>
      <c r="D48" s="32"/>
      <c r="E48" s="35">
        <v>1090245283</v>
      </c>
      <c r="F48" s="33">
        <v>97.89</v>
      </c>
      <c r="G48" s="19">
        <f t="shared" si="0"/>
        <v>0.9789</v>
      </c>
      <c r="H48" s="17">
        <v>2116847.69</v>
      </c>
      <c r="I48" s="17">
        <v>0</v>
      </c>
      <c r="J48" s="17">
        <v>0</v>
      </c>
      <c r="K48" s="17">
        <v>116415.76</v>
      </c>
      <c r="L48" s="20">
        <f t="shared" si="1"/>
        <v>2233263.4499999997</v>
      </c>
      <c r="M48" s="17">
        <v>9756330</v>
      </c>
      <c r="N48" s="17">
        <v>4328698.02</v>
      </c>
      <c r="O48" s="17">
        <v>0</v>
      </c>
      <c r="P48" s="20">
        <f t="shared" si="2"/>
        <v>14085028.02</v>
      </c>
      <c r="Q48" s="17">
        <v>4287702</v>
      </c>
      <c r="R48" s="17">
        <v>109024</v>
      </c>
      <c r="S48" s="21">
        <f t="shared" si="3"/>
        <v>4396726</v>
      </c>
      <c r="T48" s="20">
        <f t="shared" si="4"/>
        <v>20715017.47</v>
      </c>
      <c r="U48" s="22">
        <f t="shared" si="5"/>
        <v>0.3932786563590205</v>
      </c>
      <c r="V48" s="22">
        <f t="shared" si="6"/>
        <v>0.00999995154301438</v>
      </c>
      <c r="W48" s="22">
        <f t="shared" si="7"/>
        <v>0.40327860790203485</v>
      </c>
      <c r="X48" s="23">
        <f t="shared" si="8"/>
        <v>1.2919136858122964</v>
      </c>
      <c r="Y48" s="23">
        <f t="shared" si="9"/>
        <v>0.20484045974083795</v>
      </c>
      <c r="Z48" s="24"/>
      <c r="AA48" s="23">
        <f t="shared" si="10"/>
        <v>1.9000327534551689</v>
      </c>
      <c r="AB48" s="34">
        <v>653315.5205047319</v>
      </c>
      <c r="AC48" s="26">
        <f t="shared" si="11"/>
        <v>12413.208872996027</v>
      </c>
      <c r="AD48" s="28"/>
      <c r="AE48" s="29">
        <f>E48/G48</f>
        <v>1113745309.020329</v>
      </c>
      <c r="AF48" s="22">
        <f>(L48/AE48)*100</f>
        <v>0.20051832604030626</v>
      </c>
      <c r="AG48" s="22">
        <f>(P48/AE48)*100</f>
        <v>1.2646543070416567</v>
      </c>
      <c r="AH48" s="22">
        <f>(Q48/AE48)*100</f>
        <v>0.3849804767098451</v>
      </c>
      <c r="AI48" s="22">
        <f>(S48/AE48)*100</f>
        <v>0.3947694292753019</v>
      </c>
      <c r="AJ48" s="22">
        <f t="shared" si="12"/>
        <v>1.861</v>
      </c>
    </row>
    <row r="49" spans="1:36" ht="12.75">
      <c r="A49" s="13" t="s">
        <v>132</v>
      </c>
      <c r="B49" s="14" t="s">
        <v>133</v>
      </c>
      <c r="C49" s="15" t="s">
        <v>84</v>
      </c>
      <c r="D49" s="16"/>
      <c r="E49" s="35">
        <v>1867662044</v>
      </c>
      <c r="F49" s="33">
        <v>97.35</v>
      </c>
      <c r="G49" s="19">
        <f t="shared" si="0"/>
        <v>0.9734999999999999</v>
      </c>
      <c r="H49" s="17">
        <v>3536787.01</v>
      </c>
      <c r="I49" s="17">
        <v>0</v>
      </c>
      <c r="J49" s="17">
        <v>0</v>
      </c>
      <c r="K49" s="17">
        <v>194545.11</v>
      </c>
      <c r="L49" s="20">
        <f t="shared" si="1"/>
        <v>3731332.1199999996</v>
      </c>
      <c r="M49" s="17">
        <v>21488634</v>
      </c>
      <c r="N49" s="17">
        <v>0</v>
      </c>
      <c r="O49" s="17">
        <v>0</v>
      </c>
      <c r="P49" s="20">
        <f t="shared" si="2"/>
        <v>21488634</v>
      </c>
      <c r="Q49" s="17">
        <v>13436383.74</v>
      </c>
      <c r="R49" s="17">
        <v>0</v>
      </c>
      <c r="S49" s="21">
        <f t="shared" si="3"/>
        <v>13436383.74</v>
      </c>
      <c r="T49" s="20">
        <f t="shared" si="4"/>
        <v>38656349.86</v>
      </c>
      <c r="U49" s="22">
        <f t="shared" si="5"/>
        <v>0.7194226483943045</v>
      </c>
      <c r="V49" s="22">
        <f t="shared" si="6"/>
        <v>0</v>
      </c>
      <c r="W49" s="22">
        <f t="shared" si="7"/>
        <v>0.7194226483943045</v>
      </c>
      <c r="X49" s="23">
        <f t="shared" si="8"/>
        <v>1.150563297521294</v>
      </c>
      <c r="Y49" s="23">
        <f t="shared" si="9"/>
        <v>0.1997862585464632</v>
      </c>
      <c r="Z49" s="24"/>
      <c r="AA49" s="23">
        <f t="shared" si="10"/>
        <v>2.069772204462062</v>
      </c>
      <c r="AB49" s="34">
        <v>439458.7253414264</v>
      </c>
      <c r="AC49" s="26">
        <f t="shared" si="11"/>
        <v>9095.794547200117</v>
      </c>
      <c r="AD49" s="28"/>
      <c r="AE49" s="29">
        <f>E49/G49</f>
        <v>1918502356.4458141</v>
      </c>
      <c r="AF49" s="22">
        <f>(L49/AE49)*100</f>
        <v>0.19449192269498194</v>
      </c>
      <c r="AG49" s="22">
        <f>(P49/AE49)*100</f>
        <v>1.1200733701369796</v>
      </c>
      <c r="AH49" s="22">
        <f>(Q49/AE49)*100</f>
        <v>0.7003579482118554</v>
      </c>
      <c r="AI49" s="22">
        <f>(S49/AE49)*100</f>
        <v>0.7003579482118554</v>
      </c>
      <c r="AJ49" s="22">
        <f t="shared" si="12"/>
        <v>2.0140000000000002</v>
      </c>
    </row>
    <row r="50" spans="1:36" ht="12.75">
      <c r="A50" s="13" t="s">
        <v>134</v>
      </c>
      <c r="B50" s="14" t="s">
        <v>135</v>
      </c>
      <c r="C50" s="15" t="s">
        <v>84</v>
      </c>
      <c r="D50" s="16"/>
      <c r="E50" s="35">
        <v>771107507</v>
      </c>
      <c r="F50" s="33">
        <v>75.58</v>
      </c>
      <c r="G50" s="19">
        <f t="shared" si="0"/>
        <v>0.7558</v>
      </c>
      <c r="H50" s="17">
        <v>1817594.25</v>
      </c>
      <c r="I50" s="17">
        <v>0</v>
      </c>
      <c r="J50" s="17">
        <v>0</v>
      </c>
      <c r="K50" s="17">
        <v>99853.47</v>
      </c>
      <c r="L50" s="20">
        <f t="shared" si="1"/>
        <v>1917447.72</v>
      </c>
      <c r="M50" s="17">
        <v>7413793</v>
      </c>
      <c r="N50" s="17">
        <v>3869982.75</v>
      </c>
      <c r="O50" s="17">
        <v>0</v>
      </c>
      <c r="P50" s="20">
        <f t="shared" si="2"/>
        <v>11283775.75</v>
      </c>
      <c r="Q50" s="17">
        <v>5251609</v>
      </c>
      <c r="R50" s="17">
        <v>0</v>
      </c>
      <c r="S50" s="21">
        <f t="shared" si="3"/>
        <v>5251609</v>
      </c>
      <c r="T50" s="20">
        <f t="shared" si="4"/>
        <v>18452832.47</v>
      </c>
      <c r="U50" s="22">
        <f t="shared" si="5"/>
        <v>0.6810475779741046</v>
      </c>
      <c r="V50" s="22">
        <f t="shared" si="6"/>
        <v>0</v>
      </c>
      <c r="W50" s="22">
        <f t="shared" si="7"/>
        <v>0.6810475779741046</v>
      </c>
      <c r="X50" s="23">
        <f t="shared" si="8"/>
        <v>1.4633206975120268</v>
      </c>
      <c r="Y50" s="23">
        <f t="shared" si="9"/>
        <v>0.24866152937089744</v>
      </c>
      <c r="Z50" s="24"/>
      <c r="AA50" s="23">
        <f t="shared" si="10"/>
        <v>2.3930298048570284</v>
      </c>
      <c r="AB50" s="34">
        <v>599013.2625994695</v>
      </c>
      <c r="AC50" s="26">
        <f t="shared" si="11"/>
        <v>14334.565909051806</v>
      </c>
      <c r="AD50" s="28"/>
      <c r="AE50" s="29">
        <f>E50/G50</f>
        <v>1020253383.1701508</v>
      </c>
      <c r="AF50" s="22">
        <f>(L50/AE50)*100</f>
        <v>0.1879383838985243</v>
      </c>
      <c r="AG50" s="22">
        <f>(P50/AE50)*100</f>
        <v>1.1059777831795898</v>
      </c>
      <c r="AH50" s="22">
        <f>(Q50/AE50)*100</f>
        <v>0.5147357594328283</v>
      </c>
      <c r="AI50" s="22">
        <f>(S50/AE50)*100</f>
        <v>0.5147357594328283</v>
      </c>
      <c r="AJ50" s="22">
        <f t="shared" si="12"/>
        <v>1.8090000000000002</v>
      </c>
    </row>
    <row r="51" spans="1:36" ht="12.75">
      <c r="A51" s="13" t="s">
        <v>136</v>
      </c>
      <c r="B51" s="14" t="s">
        <v>137</v>
      </c>
      <c r="C51" s="15" t="s">
        <v>84</v>
      </c>
      <c r="D51" s="16"/>
      <c r="E51" s="35">
        <v>1967488684</v>
      </c>
      <c r="F51" s="33">
        <v>96.72</v>
      </c>
      <c r="G51" s="19">
        <f t="shared" si="0"/>
        <v>0.9672</v>
      </c>
      <c r="H51" s="17">
        <v>3744624.85</v>
      </c>
      <c r="I51" s="17">
        <v>0</v>
      </c>
      <c r="J51" s="17">
        <v>0</v>
      </c>
      <c r="K51" s="17">
        <v>205816.44</v>
      </c>
      <c r="L51" s="20">
        <f t="shared" si="1"/>
        <v>3950441.29</v>
      </c>
      <c r="M51" s="17">
        <v>16938702</v>
      </c>
      <c r="N51" s="17">
        <v>9133015.19</v>
      </c>
      <c r="O51" s="17">
        <v>0</v>
      </c>
      <c r="P51" s="20">
        <f t="shared" si="2"/>
        <v>26071717.189999998</v>
      </c>
      <c r="Q51" s="17">
        <v>7948689</v>
      </c>
      <c r="R51" s="17">
        <v>0</v>
      </c>
      <c r="S51" s="21">
        <f t="shared" si="3"/>
        <v>7948689</v>
      </c>
      <c r="T51" s="20">
        <f t="shared" si="4"/>
        <v>37970847.48</v>
      </c>
      <c r="U51" s="22">
        <f t="shared" si="5"/>
        <v>0.40400176451535824</v>
      </c>
      <c r="V51" s="22">
        <f t="shared" si="6"/>
        <v>0</v>
      </c>
      <c r="W51" s="22">
        <f t="shared" si="7"/>
        <v>0.40400176451535824</v>
      </c>
      <c r="X51" s="23">
        <f t="shared" si="8"/>
        <v>1.3251266653790827</v>
      </c>
      <c r="Y51" s="23">
        <f t="shared" si="9"/>
        <v>0.20078597260181244</v>
      </c>
      <c r="Z51" s="24"/>
      <c r="AA51" s="23">
        <f t="shared" si="10"/>
        <v>1.9299144024962533</v>
      </c>
      <c r="AB51" s="34">
        <v>552430.4031524705</v>
      </c>
      <c r="AC51" s="26">
        <f t="shared" si="11"/>
        <v>10661.433914207644</v>
      </c>
      <c r="AD51" s="28"/>
      <c r="AE51" s="29">
        <f>E51/G51</f>
        <v>2034210798.1803143</v>
      </c>
      <c r="AF51" s="22">
        <f>(L51/AE51)*100</f>
        <v>0.194200192700473</v>
      </c>
      <c r="AG51" s="22">
        <f>(P51/AE51)*100</f>
        <v>1.2816625107546487</v>
      </c>
      <c r="AH51" s="22">
        <f>(Q51/AE51)*100</f>
        <v>0.3907505066392545</v>
      </c>
      <c r="AI51" s="22">
        <f>(S51/AE51)*100</f>
        <v>0.3907505066392545</v>
      </c>
      <c r="AJ51" s="22">
        <f t="shared" si="12"/>
        <v>1.867</v>
      </c>
    </row>
    <row r="52" spans="1:36" ht="12.75">
      <c r="A52" s="13" t="s">
        <v>138</v>
      </c>
      <c r="B52" s="14" t="s">
        <v>139</v>
      </c>
      <c r="C52" s="15" t="s">
        <v>84</v>
      </c>
      <c r="D52" s="32"/>
      <c r="E52" s="35">
        <v>1370892566</v>
      </c>
      <c r="F52" s="33">
        <v>97.87</v>
      </c>
      <c r="G52" s="19">
        <f t="shared" si="0"/>
        <v>0.9787</v>
      </c>
      <c r="H52" s="17">
        <v>2524168.66</v>
      </c>
      <c r="I52" s="17">
        <v>0</v>
      </c>
      <c r="J52" s="17">
        <v>0</v>
      </c>
      <c r="K52" s="17">
        <v>138869.73</v>
      </c>
      <c r="L52" s="20">
        <f t="shared" si="1"/>
        <v>2663038.39</v>
      </c>
      <c r="M52" s="17">
        <v>11175138</v>
      </c>
      <c r="N52" s="17">
        <v>0</v>
      </c>
      <c r="O52" s="17">
        <v>0</v>
      </c>
      <c r="P52" s="20">
        <f t="shared" si="2"/>
        <v>11175138</v>
      </c>
      <c r="Q52" s="17">
        <v>5913836.31</v>
      </c>
      <c r="R52" s="17">
        <v>0</v>
      </c>
      <c r="S52" s="21">
        <f t="shared" si="3"/>
        <v>5913836.31</v>
      </c>
      <c r="T52" s="20">
        <f t="shared" si="4"/>
        <v>19752012.7</v>
      </c>
      <c r="U52" s="22">
        <f t="shared" si="5"/>
        <v>0.4313858326079799</v>
      </c>
      <c r="V52" s="22">
        <f t="shared" si="6"/>
        <v>0</v>
      </c>
      <c r="W52" s="22">
        <f t="shared" si="7"/>
        <v>0.4313858326079799</v>
      </c>
      <c r="X52" s="23">
        <f t="shared" si="8"/>
        <v>0.8151724122778561</v>
      </c>
      <c r="Y52" s="23">
        <f t="shared" si="9"/>
        <v>0.19425580501689002</v>
      </c>
      <c r="Z52" s="24"/>
      <c r="AA52" s="23">
        <f t="shared" si="10"/>
        <v>1.4408140499027258</v>
      </c>
      <c r="AB52" s="34">
        <v>904548.0836236933</v>
      </c>
      <c r="AC52" s="26">
        <f t="shared" si="11"/>
        <v>13032.85587697603</v>
      </c>
      <c r="AD52" s="28"/>
      <c r="AE52" s="29">
        <f>E52/G52</f>
        <v>1400728073.975682</v>
      </c>
      <c r="AF52" s="22">
        <f>(L52/AE52)*100</f>
        <v>0.19011815637003024</v>
      </c>
      <c r="AG52" s="22">
        <f>(P52/AE52)*100</f>
        <v>0.7978092398963377</v>
      </c>
      <c r="AH52" s="22">
        <f>(Q52/AE52)*100</f>
        <v>0.4221973143734299</v>
      </c>
      <c r="AI52" s="22">
        <f>(S52/AE52)*100</f>
        <v>0.4221973143734299</v>
      </c>
      <c r="AJ52" s="22">
        <f t="shared" si="12"/>
        <v>1.41</v>
      </c>
    </row>
    <row r="53" spans="1:36" ht="12.75">
      <c r="A53" s="13" t="s">
        <v>140</v>
      </c>
      <c r="B53" s="14" t="s">
        <v>141</v>
      </c>
      <c r="C53" s="15" t="s">
        <v>84</v>
      </c>
      <c r="D53" s="16" t="s">
        <v>57</v>
      </c>
      <c r="E53" s="35">
        <v>1357821644</v>
      </c>
      <c r="F53" s="33">
        <v>92.35</v>
      </c>
      <c r="G53" s="19">
        <f t="shared" si="0"/>
        <v>0.9235</v>
      </c>
      <c r="H53" s="17">
        <v>2946516.99</v>
      </c>
      <c r="I53" s="17">
        <v>0</v>
      </c>
      <c r="J53" s="17">
        <v>0</v>
      </c>
      <c r="K53" s="17">
        <v>162091.74</v>
      </c>
      <c r="L53" s="20">
        <f t="shared" si="1"/>
        <v>3108608.7300000004</v>
      </c>
      <c r="M53" s="17">
        <v>16791663.65</v>
      </c>
      <c r="N53" s="17">
        <v>0</v>
      </c>
      <c r="O53" s="17">
        <v>0</v>
      </c>
      <c r="P53" s="20">
        <f t="shared" si="2"/>
        <v>16791663.65</v>
      </c>
      <c r="Q53" s="17">
        <v>9558872.1</v>
      </c>
      <c r="R53" s="17">
        <v>0</v>
      </c>
      <c r="S53" s="21">
        <f t="shared" si="3"/>
        <v>9558872.1</v>
      </c>
      <c r="T53" s="20">
        <f t="shared" si="4"/>
        <v>29459144.479999997</v>
      </c>
      <c r="U53" s="22">
        <f t="shared" si="5"/>
        <v>0.7039858395422661</v>
      </c>
      <c r="V53" s="22">
        <f t="shared" si="6"/>
        <v>0</v>
      </c>
      <c r="W53" s="22">
        <f t="shared" si="7"/>
        <v>0.7039858395422661</v>
      </c>
      <c r="X53" s="23">
        <f t="shared" si="8"/>
        <v>1.2366619521937743</v>
      </c>
      <c r="Y53" s="23">
        <f t="shared" si="9"/>
        <v>0.22894087332724833</v>
      </c>
      <c r="Z53" s="24"/>
      <c r="AA53" s="23">
        <f t="shared" si="10"/>
        <v>2.1695886650632885</v>
      </c>
      <c r="AB53" s="34">
        <v>478418.854805726</v>
      </c>
      <c r="AC53" s="26">
        <f t="shared" si="11"/>
        <v>10379.721245390623</v>
      </c>
      <c r="AD53" s="28"/>
      <c r="AE53" s="29">
        <f>E53/G53</f>
        <v>1470299560.3681645</v>
      </c>
      <c r="AF53" s="22">
        <f>(L53/AE53)*100</f>
        <v>0.21142689651771382</v>
      </c>
      <c r="AG53" s="22">
        <f>(P53/AE53)*100</f>
        <v>1.1420573128509506</v>
      </c>
      <c r="AH53" s="22">
        <f>(Q53/AE53)*100</f>
        <v>0.6501309228172827</v>
      </c>
      <c r="AI53" s="22">
        <f>(S53/AE53)*100</f>
        <v>0.6501309228172827</v>
      </c>
      <c r="AJ53" s="22">
        <f t="shared" si="12"/>
        <v>2.003</v>
      </c>
    </row>
    <row r="54" spans="1:36" ht="12.75">
      <c r="A54" s="13" t="s">
        <v>142</v>
      </c>
      <c r="B54" s="14" t="s">
        <v>143</v>
      </c>
      <c r="C54" s="15" t="s">
        <v>84</v>
      </c>
      <c r="D54" s="16"/>
      <c r="E54" s="35">
        <v>1221281687</v>
      </c>
      <c r="F54" s="33">
        <v>97.13</v>
      </c>
      <c r="G54" s="19">
        <f t="shared" si="0"/>
        <v>0.9712999999999999</v>
      </c>
      <c r="H54" s="17">
        <v>2381577.64</v>
      </c>
      <c r="I54" s="17">
        <v>0</v>
      </c>
      <c r="J54" s="17">
        <v>0</v>
      </c>
      <c r="K54" s="17">
        <v>133287.91</v>
      </c>
      <c r="L54" s="20">
        <f t="shared" si="1"/>
        <v>2514865.5500000003</v>
      </c>
      <c r="M54" s="17">
        <v>15475609</v>
      </c>
      <c r="N54" s="17">
        <v>0</v>
      </c>
      <c r="O54" s="17">
        <v>0</v>
      </c>
      <c r="P54" s="20">
        <f t="shared" si="2"/>
        <v>15475609</v>
      </c>
      <c r="Q54" s="17">
        <v>9188198</v>
      </c>
      <c r="R54" s="17">
        <v>0</v>
      </c>
      <c r="S54" s="21">
        <f t="shared" si="3"/>
        <v>9188198</v>
      </c>
      <c r="T54" s="20">
        <f t="shared" si="4"/>
        <v>27178672.55</v>
      </c>
      <c r="U54" s="22">
        <f t="shared" si="5"/>
        <v>0.7523406023200281</v>
      </c>
      <c r="V54" s="22">
        <f t="shared" si="6"/>
        <v>0</v>
      </c>
      <c r="W54" s="22">
        <f t="shared" si="7"/>
        <v>0.7523406023200281</v>
      </c>
      <c r="X54" s="23">
        <f t="shared" si="8"/>
        <v>1.2671613080529225</v>
      </c>
      <c r="Y54" s="23">
        <f t="shared" si="9"/>
        <v>0.20592018833735284</v>
      </c>
      <c r="Z54" s="24"/>
      <c r="AA54" s="23">
        <f t="shared" si="10"/>
        <v>2.2254220987103035</v>
      </c>
      <c r="AB54" s="34">
        <v>357759.05230219045</v>
      </c>
      <c r="AC54" s="26">
        <f t="shared" si="11"/>
        <v>7961.649010069499</v>
      </c>
      <c r="AD54" s="28"/>
      <c r="AE54" s="29">
        <f>E54/G54</f>
        <v>1257368152.990837</v>
      </c>
      <c r="AF54" s="22">
        <f>(L54/AE54)*100</f>
        <v>0.20001027893207082</v>
      </c>
      <c r="AG54" s="22">
        <f>(P54/AE54)*100</f>
        <v>1.2307937785118037</v>
      </c>
      <c r="AH54" s="22">
        <f>(Q54/AE54)*100</f>
        <v>0.7307484270334432</v>
      </c>
      <c r="AI54" s="22">
        <f>(S54/AE54)*100</f>
        <v>0.7307484270334432</v>
      </c>
      <c r="AJ54" s="22">
        <f t="shared" si="12"/>
        <v>2.162</v>
      </c>
    </row>
    <row r="55" spans="1:36" ht="12.75">
      <c r="A55" s="13" t="s">
        <v>144</v>
      </c>
      <c r="B55" s="14" t="s">
        <v>145</v>
      </c>
      <c r="C55" s="15" t="s">
        <v>84</v>
      </c>
      <c r="D55" s="16"/>
      <c r="E55" s="35">
        <v>1958222996</v>
      </c>
      <c r="F55" s="33">
        <v>82.53</v>
      </c>
      <c r="G55" s="19">
        <f t="shared" si="0"/>
        <v>0.8253</v>
      </c>
      <c r="H55" s="17">
        <v>4534510.3</v>
      </c>
      <c r="I55" s="17">
        <v>0</v>
      </c>
      <c r="J55" s="17">
        <v>0</v>
      </c>
      <c r="K55" s="17">
        <v>250124.01</v>
      </c>
      <c r="L55" s="20">
        <f t="shared" si="1"/>
        <v>4784634.31</v>
      </c>
      <c r="M55" s="17">
        <v>33109897</v>
      </c>
      <c r="N55" s="17">
        <v>0</v>
      </c>
      <c r="O55" s="17">
        <v>0</v>
      </c>
      <c r="P55" s="20">
        <f t="shared" si="2"/>
        <v>33109897</v>
      </c>
      <c r="Q55" s="17">
        <v>17291196.87</v>
      </c>
      <c r="R55" s="17">
        <v>0</v>
      </c>
      <c r="S55" s="21">
        <f t="shared" si="3"/>
        <v>17291196.87</v>
      </c>
      <c r="T55" s="20">
        <f t="shared" si="4"/>
        <v>55185728.18000001</v>
      </c>
      <c r="U55" s="22">
        <f t="shared" si="5"/>
        <v>0.8830044844392176</v>
      </c>
      <c r="V55" s="22">
        <f t="shared" si="6"/>
        <v>0</v>
      </c>
      <c r="W55" s="22">
        <f t="shared" si="7"/>
        <v>0.8830044844392176</v>
      </c>
      <c r="X55" s="23">
        <f t="shared" si="8"/>
        <v>1.6908134092814016</v>
      </c>
      <c r="Y55" s="23">
        <f t="shared" si="9"/>
        <v>0.2443355184661512</v>
      </c>
      <c r="Z55" s="24"/>
      <c r="AA55" s="23">
        <f t="shared" si="10"/>
        <v>2.8181534121867706</v>
      </c>
      <c r="AB55" s="34">
        <v>319308.90441839496</v>
      </c>
      <c r="AC55" s="26">
        <f t="shared" si="11"/>
        <v>8998.614785283191</v>
      </c>
      <c r="AD55" s="28"/>
      <c r="AE55" s="29">
        <f>E55/G55</f>
        <v>2372740816.672725</v>
      </c>
      <c r="AF55" s="22">
        <f>(L55/AE55)*100</f>
        <v>0.20165010339011458</v>
      </c>
      <c r="AG55" s="22">
        <f>(P55/AE55)*100</f>
        <v>1.3954283066799404</v>
      </c>
      <c r="AH55" s="22">
        <f>(Q55/AE55)*100</f>
        <v>0.7287436010076862</v>
      </c>
      <c r="AI55" s="22">
        <f>(S55/AE55)*100</f>
        <v>0.7287436010076862</v>
      </c>
      <c r="AJ55" s="22">
        <f t="shared" si="12"/>
        <v>2.326</v>
      </c>
    </row>
    <row r="56" spans="1:36" ht="12.75">
      <c r="A56" s="13" t="s">
        <v>146</v>
      </c>
      <c r="B56" s="14" t="s">
        <v>147</v>
      </c>
      <c r="C56" s="15" t="s">
        <v>84</v>
      </c>
      <c r="D56" s="16"/>
      <c r="E56" s="35">
        <v>3531361970</v>
      </c>
      <c r="F56" s="33">
        <v>100.82</v>
      </c>
      <c r="G56" s="19">
        <f t="shared" si="0"/>
        <v>1.0082</v>
      </c>
      <c r="H56" s="17">
        <v>6212673.8</v>
      </c>
      <c r="I56" s="17">
        <v>0</v>
      </c>
      <c r="J56" s="17">
        <v>0</v>
      </c>
      <c r="K56" s="17">
        <v>344890.9</v>
      </c>
      <c r="L56" s="20">
        <f t="shared" si="1"/>
        <v>6557564.7</v>
      </c>
      <c r="M56" s="17">
        <v>29094514.5</v>
      </c>
      <c r="N56" s="17">
        <v>0</v>
      </c>
      <c r="O56" s="17">
        <v>0</v>
      </c>
      <c r="P56" s="20">
        <f t="shared" si="2"/>
        <v>29094514.5</v>
      </c>
      <c r="Q56" s="17">
        <v>24031492.79</v>
      </c>
      <c r="R56" s="17">
        <v>0</v>
      </c>
      <c r="S56" s="21">
        <f t="shared" si="3"/>
        <v>24031492.79</v>
      </c>
      <c r="T56" s="20">
        <f t="shared" si="4"/>
        <v>59683571.99</v>
      </c>
      <c r="U56" s="22">
        <f t="shared" si="5"/>
        <v>0.6805162708936348</v>
      </c>
      <c r="V56" s="22">
        <f t="shared" si="6"/>
        <v>0</v>
      </c>
      <c r="W56" s="22">
        <f t="shared" si="7"/>
        <v>0.6805162708936348</v>
      </c>
      <c r="X56" s="23">
        <f t="shared" si="8"/>
        <v>0.8238893307218801</v>
      </c>
      <c r="Y56" s="23">
        <f t="shared" si="9"/>
        <v>0.18569505917854126</v>
      </c>
      <c r="Z56" s="24"/>
      <c r="AA56" s="23">
        <f t="shared" si="10"/>
        <v>1.6901006607940563</v>
      </c>
      <c r="AB56" s="34">
        <v>414158.4642576591</v>
      </c>
      <c r="AC56" s="26">
        <f t="shared" si="11"/>
        <v>6999.694941153212</v>
      </c>
      <c r="AD56" s="28"/>
      <c r="AE56" s="29">
        <f>E56/G56</f>
        <v>3502640319.3810754</v>
      </c>
      <c r="AF56" s="22">
        <f>(L56/AE56)*100</f>
        <v>0.18721775866380527</v>
      </c>
      <c r="AG56" s="22">
        <f>(P56/AE56)*100</f>
        <v>0.8306452232337995</v>
      </c>
      <c r="AH56" s="22">
        <f>(Q56/AE56)*100</f>
        <v>0.6860965043149625</v>
      </c>
      <c r="AI56" s="22">
        <f>(S56/AE56)*100</f>
        <v>0.6860965043149625</v>
      </c>
      <c r="AJ56" s="22">
        <f t="shared" si="12"/>
        <v>1.7040000000000002</v>
      </c>
    </row>
    <row r="57" spans="1:36" ht="12.75">
      <c r="A57" s="13" t="s">
        <v>148</v>
      </c>
      <c r="B57" s="14" t="s">
        <v>149</v>
      </c>
      <c r="C57" s="15" t="s">
        <v>84</v>
      </c>
      <c r="D57" s="16"/>
      <c r="E57" s="35">
        <v>4146537102</v>
      </c>
      <c r="F57" s="33">
        <v>60.91</v>
      </c>
      <c r="G57" s="19">
        <f t="shared" si="0"/>
        <v>0.6091</v>
      </c>
      <c r="H57" s="17">
        <v>12909391.04</v>
      </c>
      <c r="I57" s="17">
        <v>0</v>
      </c>
      <c r="J57" s="17">
        <v>0</v>
      </c>
      <c r="K57" s="17">
        <v>711455.27</v>
      </c>
      <c r="L57" s="20">
        <f t="shared" si="1"/>
        <v>13620846.309999999</v>
      </c>
      <c r="M57" s="17">
        <v>51943788.5</v>
      </c>
      <c r="N57" s="17">
        <v>0</v>
      </c>
      <c r="O57" s="17">
        <v>0</v>
      </c>
      <c r="P57" s="20">
        <f t="shared" si="2"/>
        <v>51943788.5</v>
      </c>
      <c r="Q57" s="17">
        <v>19560248.87</v>
      </c>
      <c r="R57" s="17">
        <v>414653.71</v>
      </c>
      <c r="S57" s="21">
        <f t="shared" si="3"/>
        <v>19974902.580000002</v>
      </c>
      <c r="T57" s="20">
        <f t="shared" si="4"/>
        <v>85539537.39</v>
      </c>
      <c r="U57" s="22">
        <f t="shared" si="5"/>
        <v>0.4717249210326733</v>
      </c>
      <c r="V57" s="22">
        <f t="shared" si="6"/>
        <v>0.009999999995176699</v>
      </c>
      <c r="W57" s="22">
        <f t="shared" si="7"/>
        <v>0.48172492102785003</v>
      </c>
      <c r="X57" s="23">
        <f t="shared" si="8"/>
        <v>1.252702851131995</v>
      </c>
      <c r="Y57" s="23">
        <f t="shared" si="9"/>
        <v>0.32848726479332</v>
      </c>
      <c r="Z57" s="24"/>
      <c r="AA57" s="23">
        <f t="shared" si="10"/>
        <v>2.0629150369531652</v>
      </c>
      <c r="AB57" s="34">
        <v>359242.407186925</v>
      </c>
      <c r="AC57" s="26">
        <f t="shared" si="11"/>
        <v>7410.8656369715945</v>
      </c>
      <c r="AD57" s="28"/>
      <c r="AE57" s="29">
        <f>E57/G57</f>
        <v>6807645874.240684</v>
      </c>
      <c r="AF57" s="22">
        <f>(L57/AE57)*100</f>
        <v>0.20008159298561123</v>
      </c>
      <c r="AG57" s="22">
        <f>(P57/AE57)*100</f>
        <v>0.7630213066244981</v>
      </c>
      <c r="AH57" s="22">
        <f>(Q57/AE57)*100</f>
        <v>0.2873276494010013</v>
      </c>
      <c r="AI57" s="22">
        <f>(S57/AE57)*100</f>
        <v>0.29341864939806345</v>
      </c>
      <c r="AJ57" s="22">
        <f t="shared" si="12"/>
        <v>1.256</v>
      </c>
    </row>
    <row r="58" spans="1:36" ht="12.75">
      <c r="A58" s="13" t="s">
        <v>150</v>
      </c>
      <c r="B58" s="14" t="s">
        <v>151</v>
      </c>
      <c r="C58" s="15" t="s">
        <v>84</v>
      </c>
      <c r="D58" s="16"/>
      <c r="E58" s="35">
        <v>1428209899</v>
      </c>
      <c r="F58" s="33">
        <v>104.52</v>
      </c>
      <c r="G58" s="19">
        <f t="shared" si="0"/>
        <v>1.0452</v>
      </c>
      <c r="H58" s="17">
        <v>2569418.52</v>
      </c>
      <c r="I58" s="17">
        <v>0</v>
      </c>
      <c r="J58" s="17">
        <v>0</v>
      </c>
      <c r="K58" s="17">
        <v>141490.58</v>
      </c>
      <c r="L58" s="20">
        <f t="shared" si="1"/>
        <v>2710909.1</v>
      </c>
      <c r="M58" s="17">
        <v>14638474</v>
      </c>
      <c r="N58" s="17">
        <v>0</v>
      </c>
      <c r="O58" s="17">
        <v>0</v>
      </c>
      <c r="P58" s="20">
        <f t="shared" si="2"/>
        <v>14638474</v>
      </c>
      <c r="Q58" s="17">
        <v>10392716.8</v>
      </c>
      <c r="R58" s="17">
        <v>0</v>
      </c>
      <c r="S58" s="21">
        <f t="shared" si="3"/>
        <v>10392716.8</v>
      </c>
      <c r="T58" s="20">
        <f t="shared" si="4"/>
        <v>27742099.900000002</v>
      </c>
      <c r="U58" s="22">
        <f t="shared" si="5"/>
        <v>0.7276743290518253</v>
      </c>
      <c r="V58" s="22">
        <f t="shared" si="6"/>
        <v>0</v>
      </c>
      <c r="W58" s="22">
        <f t="shared" si="7"/>
        <v>0.7276743290518253</v>
      </c>
      <c r="X58" s="23">
        <f t="shared" si="8"/>
        <v>1.0249525654632086</v>
      </c>
      <c r="Y58" s="23">
        <f t="shared" si="9"/>
        <v>0.18981167277289682</v>
      </c>
      <c r="Z58" s="24"/>
      <c r="AA58" s="23">
        <f t="shared" si="10"/>
        <v>1.9424385672879307</v>
      </c>
      <c r="AB58" s="34">
        <v>413614.31192660553</v>
      </c>
      <c r="AC58" s="26">
        <f t="shared" si="11"/>
        <v>8034.20391468499</v>
      </c>
      <c r="AD58" s="28"/>
      <c r="AE58" s="29">
        <f>E58/G58</f>
        <v>1366446516.4561808</v>
      </c>
      <c r="AF58" s="22">
        <f>(L58/AE58)*100</f>
        <v>0.19839116038223173</v>
      </c>
      <c r="AG58" s="22">
        <f>(P58/AE58)*100</f>
        <v>1.0712804214221454</v>
      </c>
      <c r="AH58" s="22">
        <f>(Q58/AE58)*100</f>
        <v>0.7605652087249676</v>
      </c>
      <c r="AI58" s="22">
        <f>(S58/AE58)*100</f>
        <v>0.7605652087249676</v>
      </c>
      <c r="AJ58" s="22">
        <f t="shared" si="12"/>
        <v>2.03</v>
      </c>
    </row>
    <row r="59" spans="1:36" ht="12.75">
      <c r="A59" s="13" t="s">
        <v>152</v>
      </c>
      <c r="B59" s="14" t="s">
        <v>153</v>
      </c>
      <c r="C59" s="15" t="s">
        <v>84</v>
      </c>
      <c r="D59" s="32"/>
      <c r="E59" s="35">
        <v>865457967</v>
      </c>
      <c r="F59" s="33">
        <v>66.41</v>
      </c>
      <c r="G59" s="19">
        <f t="shared" si="0"/>
        <v>0.6640999999999999</v>
      </c>
      <c r="H59" s="17">
        <v>2420470.96</v>
      </c>
      <c r="I59" s="17">
        <v>0</v>
      </c>
      <c r="J59" s="17">
        <v>0</v>
      </c>
      <c r="K59" s="17">
        <v>133143.49</v>
      </c>
      <c r="L59" s="20">
        <f t="shared" si="1"/>
        <v>2553614.45</v>
      </c>
      <c r="M59" s="17">
        <v>16623104</v>
      </c>
      <c r="N59" s="17">
        <v>0</v>
      </c>
      <c r="O59" s="17">
        <v>0</v>
      </c>
      <c r="P59" s="20">
        <f t="shared" si="2"/>
        <v>16623104</v>
      </c>
      <c r="Q59" s="17">
        <v>6339892.29</v>
      </c>
      <c r="R59" s="17">
        <v>86545.8</v>
      </c>
      <c r="S59" s="21">
        <f t="shared" si="3"/>
        <v>6426438.09</v>
      </c>
      <c r="T59" s="20">
        <f t="shared" si="4"/>
        <v>25603156.54</v>
      </c>
      <c r="U59" s="22">
        <f t="shared" si="5"/>
        <v>0.732547683624247</v>
      </c>
      <c r="V59" s="22">
        <f t="shared" si="6"/>
        <v>0.010000000381301014</v>
      </c>
      <c r="W59" s="22">
        <f t="shared" si="7"/>
        <v>0.742547684005548</v>
      </c>
      <c r="X59" s="23">
        <f t="shared" si="8"/>
        <v>1.9207292131843072</v>
      </c>
      <c r="Y59" s="23">
        <f t="shared" si="9"/>
        <v>0.29505932666513895</v>
      </c>
      <c r="Z59" s="24"/>
      <c r="AA59" s="23">
        <f t="shared" si="10"/>
        <v>2.9583362238549937</v>
      </c>
      <c r="AB59" s="34">
        <v>315432.6958105647</v>
      </c>
      <c r="AC59" s="26">
        <f t="shared" si="11"/>
        <v>9331.559702046268</v>
      </c>
      <c r="AD59" s="28"/>
      <c r="AE59" s="29">
        <f>E59/G59</f>
        <v>1303204287.0049694</v>
      </c>
      <c r="AF59" s="22">
        <f>(L59/AE59)*100</f>
        <v>0.1959488988383187</v>
      </c>
      <c r="AG59" s="22">
        <f>(P59/AE59)*100</f>
        <v>1.2755562704756982</v>
      </c>
      <c r="AH59" s="22">
        <f>(Q59/AE59)*100</f>
        <v>0.4864849166948623</v>
      </c>
      <c r="AI59" s="22">
        <f>(S59/AE59)*100</f>
        <v>0.4931259169480844</v>
      </c>
      <c r="AJ59" s="22">
        <f t="shared" si="12"/>
        <v>1.9649999999999999</v>
      </c>
    </row>
    <row r="60" spans="1:36" ht="12.75">
      <c r="A60" s="13" t="s">
        <v>154</v>
      </c>
      <c r="B60" s="14" t="s">
        <v>155</v>
      </c>
      <c r="C60" s="15" t="s">
        <v>84</v>
      </c>
      <c r="D60" s="32"/>
      <c r="E60" s="35">
        <v>2357333562</v>
      </c>
      <c r="F60" s="33">
        <v>106.27</v>
      </c>
      <c r="G60" s="19">
        <f t="shared" si="0"/>
        <v>1.0627</v>
      </c>
      <c r="H60" s="17">
        <v>4085287.66</v>
      </c>
      <c r="I60" s="17">
        <v>0</v>
      </c>
      <c r="J60" s="17">
        <v>0</v>
      </c>
      <c r="K60" s="17">
        <v>227198.82</v>
      </c>
      <c r="L60" s="20">
        <f t="shared" si="1"/>
        <v>4312486.48</v>
      </c>
      <c r="M60" s="17">
        <v>13212982.5</v>
      </c>
      <c r="N60" s="17">
        <v>9964298</v>
      </c>
      <c r="O60" s="17">
        <v>0</v>
      </c>
      <c r="P60" s="20">
        <f t="shared" si="2"/>
        <v>23177280.5</v>
      </c>
      <c r="Q60" s="17">
        <v>9604070</v>
      </c>
      <c r="R60" s="17">
        <v>117867</v>
      </c>
      <c r="S60" s="21">
        <f t="shared" si="3"/>
        <v>9721937</v>
      </c>
      <c r="T60" s="20">
        <f t="shared" si="4"/>
        <v>37211703.980000004</v>
      </c>
      <c r="U60" s="22">
        <f t="shared" si="5"/>
        <v>0.40741243219952933</v>
      </c>
      <c r="V60" s="22">
        <f t="shared" si="6"/>
        <v>0.005000013655258856</v>
      </c>
      <c r="W60" s="22">
        <f t="shared" si="7"/>
        <v>0.4124124458547882</v>
      </c>
      <c r="X60" s="23">
        <f t="shared" si="8"/>
        <v>0.9831990208605023</v>
      </c>
      <c r="Y60" s="23">
        <f t="shared" si="9"/>
        <v>0.18293917116851366</v>
      </c>
      <c r="Z60" s="24"/>
      <c r="AA60" s="23">
        <f t="shared" si="10"/>
        <v>1.5785506378838041</v>
      </c>
      <c r="AB60" s="34">
        <v>653376.1037955073</v>
      </c>
      <c r="AC60" s="26">
        <f t="shared" si="11"/>
        <v>10313.872654244327</v>
      </c>
      <c r="AD60" s="28"/>
      <c r="AE60" s="29">
        <f>E60/G60</f>
        <v>2218249329.0674696</v>
      </c>
      <c r="AF60" s="22">
        <f>(L60/AE60)*100</f>
        <v>0.19440945720077948</v>
      </c>
      <c r="AG60" s="22">
        <f>(P60/AE60)*100</f>
        <v>1.0448455994684558</v>
      </c>
      <c r="AH60" s="22">
        <f>(Q60/AE60)*100</f>
        <v>0.4329571916984398</v>
      </c>
      <c r="AI60" s="22">
        <f>(S60/AE60)*100</f>
        <v>0.43827070620988345</v>
      </c>
      <c r="AJ60" s="22">
        <f t="shared" si="12"/>
        <v>1.6769999999999998</v>
      </c>
    </row>
    <row r="61" spans="1:36" ht="12.75">
      <c r="A61" s="13" t="s">
        <v>156</v>
      </c>
      <c r="B61" s="14" t="s">
        <v>157</v>
      </c>
      <c r="C61" s="15" t="s">
        <v>84</v>
      </c>
      <c r="D61" s="16"/>
      <c r="E61" s="35">
        <v>790172582</v>
      </c>
      <c r="F61" s="33">
        <v>98.62</v>
      </c>
      <c r="G61" s="19">
        <f t="shared" si="0"/>
        <v>0.9862000000000001</v>
      </c>
      <c r="H61" s="17">
        <v>1511114.31</v>
      </c>
      <c r="I61" s="17">
        <v>0</v>
      </c>
      <c r="J61" s="17">
        <v>0</v>
      </c>
      <c r="K61" s="17">
        <v>83753.34</v>
      </c>
      <c r="L61" s="20">
        <f t="shared" si="1"/>
        <v>1594867.6500000001</v>
      </c>
      <c r="M61" s="17">
        <v>6604541</v>
      </c>
      <c r="N61" s="17">
        <v>0</v>
      </c>
      <c r="O61" s="17">
        <v>0</v>
      </c>
      <c r="P61" s="20">
        <f t="shared" si="2"/>
        <v>6604541</v>
      </c>
      <c r="Q61" s="17">
        <v>5322515</v>
      </c>
      <c r="R61" s="17">
        <v>0</v>
      </c>
      <c r="S61" s="21">
        <f t="shared" si="3"/>
        <v>5322515</v>
      </c>
      <c r="T61" s="20">
        <f t="shared" si="4"/>
        <v>13521923.65</v>
      </c>
      <c r="U61" s="22">
        <f t="shared" si="5"/>
        <v>0.6735889249065339</v>
      </c>
      <c r="V61" s="22">
        <f t="shared" si="6"/>
        <v>0</v>
      </c>
      <c r="W61" s="22">
        <f t="shared" si="7"/>
        <v>0.6735889249065339</v>
      </c>
      <c r="X61" s="23">
        <f t="shared" si="8"/>
        <v>0.8358352530131196</v>
      </c>
      <c r="Y61" s="23">
        <f t="shared" si="9"/>
        <v>0.20183788786536258</v>
      </c>
      <c r="Z61" s="24"/>
      <c r="AA61" s="23">
        <f t="shared" si="10"/>
        <v>1.7112620657850162</v>
      </c>
      <c r="AB61" s="34">
        <v>388539.6817420435</v>
      </c>
      <c r="AC61" s="26">
        <f t="shared" si="11"/>
        <v>6648.932184173421</v>
      </c>
      <c r="AD61" s="28"/>
      <c r="AE61" s="29">
        <f>E61/G61</f>
        <v>801229549.7870613</v>
      </c>
      <c r="AF61" s="22">
        <f>(L61/AE61)*100</f>
        <v>0.19905252501282059</v>
      </c>
      <c r="AG61" s="22">
        <f>(P61/AE61)*100</f>
        <v>0.8243007265215386</v>
      </c>
      <c r="AH61" s="22">
        <f>(Q61/AE61)*100</f>
        <v>0.6642933977428238</v>
      </c>
      <c r="AI61" s="22">
        <f>(S61/AE61)*100</f>
        <v>0.6642933977428238</v>
      </c>
      <c r="AJ61" s="22">
        <f t="shared" si="12"/>
        <v>1.6869999999999998</v>
      </c>
    </row>
    <row r="62" spans="1:36" ht="12.75">
      <c r="A62" s="13" t="s">
        <v>158</v>
      </c>
      <c r="B62" s="14" t="s">
        <v>159</v>
      </c>
      <c r="C62" s="15" t="s">
        <v>84</v>
      </c>
      <c r="D62" s="16"/>
      <c r="E62" s="35">
        <v>1965432055</v>
      </c>
      <c r="F62" s="33">
        <v>96.21</v>
      </c>
      <c r="G62" s="19">
        <f t="shared" si="0"/>
        <v>0.9621</v>
      </c>
      <c r="H62" s="17">
        <v>3930076.54</v>
      </c>
      <c r="I62" s="17">
        <v>0</v>
      </c>
      <c r="J62" s="17">
        <v>0</v>
      </c>
      <c r="K62" s="17">
        <v>216017.92</v>
      </c>
      <c r="L62" s="20">
        <f t="shared" si="1"/>
        <v>4146094.46</v>
      </c>
      <c r="M62" s="17">
        <v>25350249</v>
      </c>
      <c r="N62" s="17">
        <v>0</v>
      </c>
      <c r="O62" s="17">
        <v>0</v>
      </c>
      <c r="P62" s="20">
        <f t="shared" si="2"/>
        <v>25350249</v>
      </c>
      <c r="Q62" s="17">
        <v>13296238.42</v>
      </c>
      <c r="R62" s="17">
        <v>98271</v>
      </c>
      <c r="S62" s="21">
        <f t="shared" si="3"/>
        <v>13394509.42</v>
      </c>
      <c r="T62" s="20">
        <f t="shared" si="4"/>
        <v>42890852.88</v>
      </c>
      <c r="U62" s="22">
        <f t="shared" si="5"/>
        <v>0.6765046080415128</v>
      </c>
      <c r="V62" s="22">
        <f t="shared" si="6"/>
        <v>0.004999969332442784</v>
      </c>
      <c r="W62" s="22">
        <f t="shared" si="7"/>
        <v>0.6815045773739555</v>
      </c>
      <c r="X62" s="23">
        <f t="shared" si="8"/>
        <v>1.2898054112585438</v>
      </c>
      <c r="Y62" s="23">
        <f t="shared" si="9"/>
        <v>0.21095079066470196</v>
      </c>
      <c r="Z62" s="24"/>
      <c r="AA62" s="23">
        <f t="shared" si="10"/>
        <v>2.1822607792972013</v>
      </c>
      <c r="AB62" s="34">
        <v>414658.2916964073</v>
      </c>
      <c r="AC62" s="26">
        <f t="shared" si="11"/>
        <v>9048.92526779448</v>
      </c>
      <c r="AD62" s="28"/>
      <c r="AE62" s="29">
        <f>E62/G62</f>
        <v>2042856309.1154766</v>
      </c>
      <c r="AF62" s="22">
        <f>(L62/AE62)*100</f>
        <v>0.20295575569850974</v>
      </c>
      <c r="AG62" s="22">
        <f>(P62/AE62)*100</f>
        <v>1.2409217861718451</v>
      </c>
      <c r="AH62" s="22">
        <f>(Q62/AE62)*100</f>
        <v>0.6508650833967394</v>
      </c>
      <c r="AI62" s="22">
        <f>(S62/AE62)*100</f>
        <v>0.6556755538914826</v>
      </c>
      <c r="AJ62" s="22">
        <f t="shared" si="12"/>
        <v>2.1</v>
      </c>
    </row>
    <row r="63" spans="1:36" ht="12.75">
      <c r="A63" s="13" t="s">
        <v>160</v>
      </c>
      <c r="B63" s="14" t="s">
        <v>161</v>
      </c>
      <c r="C63" s="15" t="s">
        <v>84</v>
      </c>
      <c r="D63" s="16"/>
      <c r="E63" s="35">
        <v>819167785</v>
      </c>
      <c r="F63" s="33">
        <v>46.6</v>
      </c>
      <c r="G63" s="19">
        <f t="shared" si="0"/>
        <v>0.466</v>
      </c>
      <c r="H63" s="17">
        <v>3278289.48</v>
      </c>
      <c r="I63" s="17">
        <v>0</v>
      </c>
      <c r="J63" s="17">
        <v>0</v>
      </c>
      <c r="K63" s="17">
        <v>180866.38</v>
      </c>
      <c r="L63" s="20">
        <f t="shared" si="1"/>
        <v>3459155.86</v>
      </c>
      <c r="M63" s="17">
        <v>20447252</v>
      </c>
      <c r="N63" s="17">
        <v>0</v>
      </c>
      <c r="O63" s="17">
        <v>0</v>
      </c>
      <c r="P63" s="20">
        <f t="shared" si="2"/>
        <v>20447252</v>
      </c>
      <c r="Q63" s="17">
        <v>12806611.27</v>
      </c>
      <c r="R63" s="17">
        <v>0</v>
      </c>
      <c r="S63" s="21">
        <f t="shared" si="3"/>
        <v>12806611.27</v>
      </c>
      <c r="T63" s="20">
        <f t="shared" si="4"/>
        <v>36713019.129999995</v>
      </c>
      <c r="U63" s="22">
        <f t="shared" si="5"/>
        <v>1.5633685191856026</v>
      </c>
      <c r="V63" s="22">
        <f t="shared" si="6"/>
        <v>0</v>
      </c>
      <c r="W63" s="22">
        <f t="shared" si="7"/>
        <v>1.5633685191856026</v>
      </c>
      <c r="X63" s="23">
        <f t="shared" si="8"/>
        <v>2.4961006004404824</v>
      </c>
      <c r="Y63" s="23">
        <f t="shared" si="9"/>
        <v>0.4222768428326316</v>
      </c>
      <c r="Z63" s="24"/>
      <c r="AA63" s="23">
        <f t="shared" si="10"/>
        <v>4.4817459624587155</v>
      </c>
      <c r="AB63" s="34">
        <v>179201.81866809307</v>
      </c>
      <c r="AC63" s="26">
        <f t="shared" si="11"/>
        <v>8031.37027280985</v>
      </c>
      <c r="AD63" s="28"/>
      <c r="AE63" s="29">
        <f>E63/G63</f>
        <v>1757870783.2618024</v>
      </c>
      <c r="AF63" s="22">
        <f>(L63/AE63)*100</f>
        <v>0.19678100876000634</v>
      </c>
      <c r="AG63" s="22">
        <f>(P63/AE63)*100</f>
        <v>1.1631828798052648</v>
      </c>
      <c r="AH63" s="22">
        <f>(Q63/AE63)*100</f>
        <v>0.7285297299404908</v>
      </c>
      <c r="AI63" s="22">
        <f>(S63/AE63)*100</f>
        <v>0.7285297299404908</v>
      </c>
      <c r="AJ63" s="22">
        <f t="shared" si="12"/>
        <v>2.089</v>
      </c>
    </row>
    <row r="64" spans="1:36" ht="12.75">
      <c r="A64" s="13" t="s">
        <v>162</v>
      </c>
      <c r="B64" s="14" t="s">
        <v>163</v>
      </c>
      <c r="C64" s="15" t="s">
        <v>84</v>
      </c>
      <c r="D64" s="16"/>
      <c r="E64" s="35">
        <v>996507509</v>
      </c>
      <c r="F64" s="33">
        <v>98.61</v>
      </c>
      <c r="G64" s="19">
        <f t="shared" si="0"/>
        <v>0.9861</v>
      </c>
      <c r="H64" s="17">
        <v>1926629.03</v>
      </c>
      <c r="I64" s="17">
        <v>0</v>
      </c>
      <c r="J64" s="17">
        <v>0</v>
      </c>
      <c r="K64" s="17">
        <v>106621.82</v>
      </c>
      <c r="L64" s="20">
        <f t="shared" si="1"/>
        <v>2033250.85</v>
      </c>
      <c r="M64" s="17">
        <v>7786280.5</v>
      </c>
      <c r="N64" s="17">
        <v>4236806.9</v>
      </c>
      <c r="O64" s="17">
        <v>0</v>
      </c>
      <c r="P64" s="20">
        <f t="shared" si="2"/>
        <v>12023087.4</v>
      </c>
      <c r="Q64" s="17">
        <v>4794909.63</v>
      </c>
      <c r="R64" s="17">
        <v>99980</v>
      </c>
      <c r="S64" s="21">
        <f t="shared" si="3"/>
        <v>4894889.63</v>
      </c>
      <c r="T64" s="20">
        <f t="shared" si="4"/>
        <v>18951227.88</v>
      </c>
      <c r="U64" s="22">
        <f t="shared" si="5"/>
        <v>0.48117144995843675</v>
      </c>
      <c r="V64" s="22">
        <f t="shared" si="6"/>
        <v>0.010033040302960728</v>
      </c>
      <c r="W64" s="22">
        <f t="shared" si="7"/>
        <v>0.4912044902613975</v>
      </c>
      <c r="X64" s="23">
        <f t="shared" si="8"/>
        <v>1.206522509003994</v>
      </c>
      <c r="Y64" s="23">
        <f t="shared" si="9"/>
        <v>0.20403768477774714</v>
      </c>
      <c r="Z64" s="24"/>
      <c r="AA64" s="23">
        <f t="shared" si="10"/>
        <v>1.9017646840431384</v>
      </c>
      <c r="AB64" s="34">
        <v>474098.8642808913</v>
      </c>
      <c r="AC64" s="26">
        <f t="shared" si="11"/>
        <v>9016.2447683436</v>
      </c>
      <c r="AD64" s="28"/>
      <c r="AE64" s="29">
        <f>E64/G64</f>
        <v>1010554212.5545077</v>
      </c>
      <c r="AF64" s="22">
        <f>(L64/AE64)*100</f>
        <v>0.20120156095933645</v>
      </c>
      <c r="AG64" s="22">
        <f>(P64/AE64)*100</f>
        <v>1.1897518461288383</v>
      </c>
      <c r="AH64" s="22">
        <f>(Q64/AE64)*100</f>
        <v>0.4744831668040145</v>
      </c>
      <c r="AI64" s="22">
        <f>(S64/AE64)*100</f>
        <v>0.48437674784676404</v>
      </c>
      <c r="AJ64" s="22">
        <f t="shared" si="12"/>
        <v>1.875</v>
      </c>
    </row>
    <row r="65" spans="1:36" ht="12.75">
      <c r="A65" s="13" t="s">
        <v>164</v>
      </c>
      <c r="B65" s="14" t="s">
        <v>165</v>
      </c>
      <c r="C65" s="15" t="s">
        <v>84</v>
      </c>
      <c r="D65" s="16"/>
      <c r="E65" s="35">
        <v>1482123813</v>
      </c>
      <c r="F65" s="33">
        <v>98.72</v>
      </c>
      <c r="G65" s="19">
        <f t="shared" si="0"/>
        <v>0.9872</v>
      </c>
      <c r="H65" s="17">
        <v>2864441.59</v>
      </c>
      <c r="I65" s="17">
        <v>0</v>
      </c>
      <c r="J65" s="17">
        <v>0</v>
      </c>
      <c r="K65" s="17">
        <v>158094.78</v>
      </c>
      <c r="L65" s="20">
        <f t="shared" si="1"/>
        <v>3022536.3699999996</v>
      </c>
      <c r="M65" s="17">
        <v>8043490</v>
      </c>
      <c r="N65" s="17">
        <v>7251902.07</v>
      </c>
      <c r="O65" s="17">
        <v>0</v>
      </c>
      <c r="P65" s="20">
        <f t="shared" si="2"/>
        <v>15295392.07</v>
      </c>
      <c r="Q65" s="17">
        <v>6064287.42</v>
      </c>
      <c r="R65" s="17">
        <v>148035</v>
      </c>
      <c r="S65" s="21">
        <f t="shared" si="3"/>
        <v>6212322.42</v>
      </c>
      <c r="T65" s="20">
        <f t="shared" si="4"/>
        <v>24530250.86</v>
      </c>
      <c r="U65" s="22">
        <f t="shared" si="5"/>
        <v>0.4091619989375341</v>
      </c>
      <c r="V65" s="22">
        <f t="shared" si="6"/>
        <v>0.009988031951282061</v>
      </c>
      <c r="W65" s="22">
        <f t="shared" si="7"/>
        <v>0.41915003088881614</v>
      </c>
      <c r="X65" s="23">
        <f t="shared" si="8"/>
        <v>1.0319915202657903</v>
      </c>
      <c r="Y65" s="23">
        <f t="shared" si="9"/>
        <v>0.20393278506753199</v>
      </c>
      <c r="Z65" s="24"/>
      <c r="AA65" s="23">
        <f t="shared" si="10"/>
        <v>1.6550743362221385</v>
      </c>
      <c r="AB65" s="34">
        <v>710833.68655884</v>
      </c>
      <c r="AC65" s="26">
        <f t="shared" si="11"/>
        <v>11764.825919457076</v>
      </c>
      <c r="AD65" s="28"/>
      <c r="AE65" s="29">
        <f>E65/G65</f>
        <v>1501340977.5121555</v>
      </c>
      <c r="AF65" s="22">
        <f>(L65/AE65)*100</f>
        <v>0.2013224454186676</v>
      </c>
      <c r="AG65" s="22">
        <f>(P65/AE65)*100</f>
        <v>1.0187820288063885</v>
      </c>
      <c r="AH65" s="22">
        <f>(Q65/AE65)*100</f>
        <v>0.4039247253511337</v>
      </c>
      <c r="AI65" s="22">
        <f>(S65/AE65)*100</f>
        <v>0.41378491049343935</v>
      </c>
      <c r="AJ65" s="22">
        <f t="shared" si="12"/>
        <v>1.634</v>
      </c>
    </row>
    <row r="66" spans="1:36" ht="12.75">
      <c r="A66" s="13" t="s">
        <v>166</v>
      </c>
      <c r="B66" s="14" t="s">
        <v>167</v>
      </c>
      <c r="C66" s="15" t="s">
        <v>84</v>
      </c>
      <c r="D66" s="16"/>
      <c r="E66" s="35">
        <v>2542572434</v>
      </c>
      <c r="F66" s="33">
        <v>95.46</v>
      </c>
      <c r="G66" s="19">
        <f aca="true" t="shared" si="13" ref="G66:G129">F66/100</f>
        <v>0.9545999999999999</v>
      </c>
      <c r="H66" s="17">
        <v>5051134.27</v>
      </c>
      <c r="I66" s="17">
        <v>0</v>
      </c>
      <c r="J66" s="17">
        <v>0</v>
      </c>
      <c r="K66" s="17">
        <v>277573.42</v>
      </c>
      <c r="L66" s="20">
        <f aca="true" t="shared" si="14" ref="L66:L129">SUM(H66:K66)</f>
        <v>5328707.6899999995</v>
      </c>
      <c r="M66" s="17">
        <v>23413368</v>
      </c>
      <c r="N66" s="17">
        <v>9912969.42</v>
      </c>
      <c r="O66" s="17">
        <v>0</v>
      </c>
      <c r="P66" s="20">
        <f aca="true" t="shared" si="15" ref="P66:P129">SUM(M66:O66)</f>
        <v>33326337.42</v>
      </c>
      <c r="Q66" s="17">
        <v>13245979.83</v>
      </c>
      <c r="R66" s="17">
        <v>260000</v>
      </c>
      <c r="S66" s="21">
        <f aca="true" t="shared" si="16" ref="S66:S129">Q66+R66</f>
        <v>13505979.83</v>
      </c>
      <c r="T66" s="20">
        <f aca="true" t="shared" si="17" ref="T66:T129">L66+P66+S66</f>
        <v>52161024.94</v>
      </c>
      <c r="U66" s="22">
        <f aca="true" t="shared" si="18" ref="U66:U129">(Q66/$E66)*100</f>
        <v>0.5209676488610904</v>
      </c>
      <c r="V66" s="22">
        <f aca="true" t="shared" si="19" ref="V66:V129">(R66/$E66)*100</f>
        <v>0.010225864031372567</v>
      </c>
      <c r="W66" s="22">
        <f aca="true" t="shared" si="20" ref="W66:W129">(S66/$E66)*100</f>
        <v>0.531193512892463</v>
      </c>
      <c r="X66" s="23">
        <f aca="true" t="shared" si="21" ref="X66:X129">(P66/E66)*100</f>
        <v>1.3107330581560142</v>
      </c>
      <c r="Y66" s="23">
        <f aca="true" t="shared" si="22" ref="Y66:Y129">(L66/E66)*100</f>
        <v>0.20957938577257457</v>
      </c>
      <c r="Z66" s="24"/>
      <c r="AA66" s="23">
        <f aca="true" t="shared" si="23" ref="AA66:AA129">((T66/E66)*100)-Z66</f>
        <v>2.0515059568210514</v>
      </c>
      <c r="AB66" s="34">
        <v>485416.3196016297</v>
      </c>
      <c r="AC66" s="26">
        <f aca="true" t="shared" si="24" ref="AC66:AC129">AB66/100*AA66</f>
        <v>9958.344712008946</v>
      </c>
      <c r="AD66" s="28"/>
      <c r="AE66" s="29">
        <f>E66/G66</f>
        <v>2663495112.0888333</v>
      </c>
      <c r="AF66" s="22">
        <f>(L66/AE66)*100</f>
        <v>0.2000644816584997</v>
      </c>
      <c r="AG66" s="22">
        <f>(P66/AE66)*100</f>
        <v>1.2512257773157307</v>
      </c>
      <c r="AH66" s="22">
        <f>(Q66/AE66)*100</f>
        <v>0.4973157176027969</v>
      </c>
      <c r="AI66" s="22">
        <f>(S66/AE66)*100</f>
        <v>0.5070773274071451</v>
      </c>
      <c r="AJ66" s="22">
        <f aca="true" t="shared" si="25" ref="AJ66:AJ129">ROUND(AF66,3)+ROUND(AG66,3)+ROUND(AI66,3)</f>
        <v>1.9579999999999997</v>
      </c>
    </row>
    <row r="67" spans="1:36" ht="12.75">
      <c r="A67" s="13" t="s">
        <v>168</v>
      </c>
      <c r="B67" s="14" t="s">
        <v>169</v>
      </c>
      <c r="C67" s="15" t="s">
        <v>84</v>
      </c>
      <c r="D67" s="16"/>
      <c r="E67" s="35">
        <v>1294999792</v>
      </c>
      <c r="F67" s="33">
        <v>68.27</v>
      </c>
      <c r="G67" s="19">
        <f t="shared" si="13"/>
        <v>0.6827</v>
      </c>
      <c r="H67" s="17">
        <v>3582232.13</v>
      </c>
      <c r="I67" s="17">
        <v>0</v>
      </c>
      <c r="J67" s="17">
        <v>0</v>
      </c>
      <c r="K67" s="17">
        <v>197024.92</v>
      </c>
      <c r="L67" s="20">
        <f t="shared" si="14"/>
        <v>3779257.05</v>
      </c>
      <c r="M67" s="17">
        <v>12246014</v>
      </c>
      <c r="N67" s="17">
        <v>7557344.21</v>
      </c>
      <c r="O67" s="17">
        <v>0</v>
      </c>
      <c r="P67" s="20">
        <f t="shared" si="15"/>
        <v>19803358.21</v>
      </c>
      <c r="Q67" s="17">
        <v>4009809</v>
      </c>
      <c r="R67" s="17">
        <v>129500</v>
      </c>
      <c r="S67" s="21">
        <f t="shared" si="16"/>
        <v>4139309</v>
      </c>
      <c r="T67" s="20">
        <f t="shared" si="17"/>
        <v>27721924.26</v>
      </c>
      <c r="U67" s="22">
        <f t="shared" si="18"/>
        <v>0.30963781035109234</v>
      </c>
      <c r="V67" s="22">
        <f t="shared" si="19"/>
        <v>0.010000001606177865</v>
      </c>
      <c r="W67" s="22">
        <f t="shared" si="20"/>
        <v>0.31963781195727015</v>
      </c>
      <c r="X67" s="23">
        <f t="shared" si="21"/>
        <v>1.5292170958124758</v>
      </c>
      <c r="Y67" s="23">
        <f t="shared" si="22"/>
        <v>0.291834568109336</v>
      </c>
      <c r="Z67" s="24"/>
      <c r="AA67" s="23">
        <f t="shared" si="23"/>
        <v>2.140689475879082</v>
      </c>
      <c r="AB67" s="34">
        <v>621152.6970954357</v>
      </c>
      <c r="AC67" s="26">
        <f t="shared" si="24"/>
        <v>13296.950415861065</v>
      </c>
      <c r="AD67" s="28"/>
      <c r="AE67" s="29">
        <f>E67/G67</f>
        <v>1896879730.4819102</v>
      </c>
      <c r="AF67" s="22">
        <f>(L67/AE67)*100</f>
        <v>0.19923545964824368</v>
      </c>
      <c r="AG67" s="22">
        <f>(P67/AE67)*100</f>
        <v>1.043996511311177</v>
      </c>
      <c r="AH67" s="22">
        <f>(Q67/AE67)*100</f>
        <v>0.2113897331266907</v>
      </c>
      <c r="AI67" s="22">
        <f>(S67/AE67)*100</f>
        <v>0.21821673422322835</v>
      </c>
      <c r="AJ67" s="22">
        <f t="shared" si="25"/>
        <v>1.461</v>
      </c>
    </row>
    <row r="68" spans="1:36" ht="12.75">
      <c r="A68" s="13" t="s">
        <v>170</v>
      </c>
      <c r="B68" s="14" t="s">
        <v>171</v>
      </c>
      <c r="C68" s="15" t="s">
        <v>84</v>
      </c>
      <c r="D68" s="16" t="s">
        <v>57</v>
      </c>
      <c r="E68" s="35">
        <v>1619450701</v>
      </c>
      <c r="F68" s="33">
        <v>89.91</v>
      </c>
      <c r="G68" s="19">
        <f t="shared" si="13"/>
        <v>0.8991</v>
      </c>
      <c r="H68" s="17">
        <v>3308224.45</v>
      </c>
      <c r="I68" s="17">
        <v>0</v>
      </c>
      <c r="J68" s="17">
        <v>0</v>
      </c>
      <c r="K68" s="17">
        <v>181851.07</v>
      </c>
      <c r="L68" s="20">
        <f t="shared" si="14"/>
        <v>3490075.52</v>
      </c>
      <c r="M68" s="17">
        <v>10009035</v>
      </c>
      <c r="N68" s="17">
        <v>12281680.16</v>
      </c>
      <c r="O68" s="17">
        <v>0</v>
      </c>
      <c r="P68" s="20">
        <f t="shared" si="15"/>
        <v>22290715.16</v>
      </c>
      <c r="Q68" s="17">
        <v>8899523</v>
      </c>
      <c r="R68" s="17">
        <v>0</v>
      </c>
      <c r="S68" s="21">
        <f t="shared" si="16"/>
        <v>8899523</v>
      </c>
      <c r="T68" s="20">
        <f t="shared" si="17"/>
        <v>34680313.68</v>
      </c>
      <c r="U68" s="22">
        <f t="shared" si="18"/>
        <v>0.5495396058987534</v>
      </c>
      <c r="V68" s="22">
        <f t="shared" si="19"/>
        <v>0</v>
      </c>
      <c r="W68" s="22">
        <f t="shared" si="20"/>
        <v>0.5495396058987534</v>
      </c>
      <c r="X68" s="23">
        <f t="shared" si="21"/>
        <v>1.3764367847836079</v>
      </c>
      <c r="Y68" s="23">
        <f t="shared" si="22"/>
        <v>0.21550983415826747</v>
      </c>
      <c r="Z68" s="24"/>
      <c r="AA68" s="23">
        <f t="shared" si="23"/>
        <v>2.141486224840629</v>
      </c>
      <c r="AB68" s="34">
        <v>531732.8902392708</v>
      </c>
      <c r="AC68" s="26">
        <f t="shared" si="24"/>
        <v>11386.986597420922</v>
      </c>
      <c r="AD68" s="28"/>
      <c r="AE68" s="29">
        <f>E68/G68</f>
        <v>1801190858.6364143</v>
      </c>
      <c r="AF68" s="22">
        <f>(L68/AE68)*100</f>
        <v>0.1937648918916983</v>
      </c>
      <c r="AG68" s="22">
        <f>(P68/AE68)*100</f>
        <v>1.237554313198942</v>
      </c>
      <c r="AH68" s="22">
        <f>(Q68/AE68)*100</f>
        <v>0.4940910596635692</v>
      </c>
      <c r="AI68" s="22">
        <f>(S68/AE68)*100</f>
        <v>0.4940910596635692</v>
      </c>
      <c r="AJ68" s="22">
        <f t="shared" si="25"/>
        <v>1.926</v>
      </c>
    </row>
    <row r="69" spans="1:36" ht="12.75">
      <c r="A69" s="13" t="s">
        <v>172</v>
      </c>
      <c r="B69" s="14" t="s">
        <v>173</v>
      </c>
      <c r="C69" s="15" t="s">
        <v>84</v>
      </c>
      <c r="D69" s="16"/>
      <c r="E69" s="35">
        <v>2551391685</v>
      </c>
      <c r="F69" s="33">
        <v>93.37</v>
      </c>
      <c r="G69" s="19">
        <f t="shared" si="13"/>
        <v>0.9337000000000001</v>
      </c>
      <c r="H69" s="17">
        <v>4845543.57</v>
      </c>
      <c r="I69" s="17">
        <v>0</v>
      </c>
      <c r="J69" s="17">
        <v>0</v>
      </c>
      <c r="K69" s="17">
        <v>269018.75</v>
      </c>
      <c r="L69" s="20">
        <f t="shared" si="14"/>
        <v>5114562.32</v>
      </c>
      <c r="M69" s="17">
        <v>18821482</v>
      </c>
      <c r="N69" s="17">
        <v>0</v>
      </c>
      <c r="O69" s="17">
        <v>0</v>
      </c>
      <c r="P69" s="20">
        <f t="shared" si="15"/>
        <v>18821482</v>
      </c>
      <c r="Q69" s="17">
        <v>12860759.35</v>
      </c>
      <c r="R69" s="17">
        <v>0</v>
      </c>
      <c r="S69" s="21">
        <f t="shared" si="16"/>
        <v>12860759.35</v>
      </c>
      <c r="T69" s="20">
        <f t="shared" si="17"/>
        <v>36796803.67</v>
      </c>
      <c r="U69" s="22">
        <f t="shared" si="18"/>
        <v>0.5040684041423455</v>
      </c>
      <c r="V69" s="22">
        <f t="shared" si="19"/>
        <v>0</v>
      </c>
      <c r="W69" s="22">
        <f t="shared" si="20"/>
        <v>0.5040684041423455</v>
      </c>
      <c r="X69" s="23">
        <f t="shared" si="21"/>
        <v>0.7376947299254054</v>
      </c>
      <c r="Y69" s="23">
        <f t="shared" si="22"/>
        <v>0.20046166764865034</v>
      </c>
      <c r="Z69" s="24"/>
      <c r="AA69" s="23">
        <f t="shared" si="23"/>
        <v>1.4422248017164014</v>
      </c>
      <c r="AB69" s="34">
        <v>554398.5511363636</v>
      </c>
      <c r="AC69" s="26">
        <f t="shared" si="24"/>
        <v>7995.6734048450235</v>
      </c>
      <c r="AD69" s="28"/>
      <c r="AE69" s="29">
        <f>E69/G69</f>
        <v>2732560442.3262286</v>
      </c>
      <c r="AF69" s="22">
        <f>(L69/AE69)*100</f>
        <v>0.18717105908354487</v>
      </c>
      <c r="AG69" s="22">
        <f>(P69/AE69)*100</f>
        <v>0.688785569331351</v>
      </c>
      <c r="AH69" s="22">
        <f>(Q69/AE69)*100</f>
        <v>0.47064866894770807</v>
      </c>
      <c r="AI69" s="22">
        <f>(S69/AE69)*100</f>
        <v>0.47064866894770807</v>
      </c>
      <c r="AJ69" s="22">
        <f t="shared" si="25"/>
        <v>1.347</v>
      </c>
    </row>
    <row r="70" spans="1:36" ht="12.75">
      <c r="A70" s="13" t="s">
        <v>174</v>
      </c>
      <c r="B70" s="14" t="s">
        <v>175</v>
      </c>
      <c r="C70" s="15" t="s">
        <v>84</v>
      </c>
      <c r="D70" s="32"/>
      <c r="E70" s="35">
        <v>8013590948</v>
      </c>
      <c r="F70" s="33">
        <v>86.81</v>
      </c>
      <c r="G70" s="19">
        <f t="shared" si="13"/>
        <v>0.8681</v>
      </c>
      <c r="H70" s="17">
        <v>16840816.1</v>
      </c>
      <c r="I70" s="17">
        <v>0</v>
      </c>
      <c r="J70" s="17">
        <v>0</v>
      </c>
      <c r="K70" s="17">
        <v>928725.34</v>
      </c>
      <c r="L70" s="20">
        <f t="shared" si="14"/>
        <v>17769541.44</v>
      </c>
      <c r="M70" s="17">
        <v>66353215.5</v>
      </c>
      <c r="N70" s="17">
        <v>0</v>
      </c>
      <c r="O70" s="17">
        <v>0</v>
      </c>
      <c r="P70" s="20">
        <f t="shared" si="15"/>
        <v>66353215.5</v>
      </c>
      <c r="Q70" s="17">
        <v>39616138.61</v>
      </c>
      <c r="R70" s="17">
        <v>0</v>
      </c>
      <c r="S70" s="21">
        <f t="shared" si="16"/>
        <v>39616138.61</v>
      </c>
      <c r="T70" s="20">
        <f t="shared" si="17"/>
        <v>123738895.55</v>
      </c>
      <c r="U70" s="22">
        <f t="shared" si="18"/>
        <v>0.4943618768048953</v>
      </c>
      <c r="V70" s="22">
        <f t="shared" si="19"/>
        <v>0</v>
      </c>
      <c r="W70" s="22">
        <f t="shared" si="20"/>
        <v>0.4943618768048953</v>
      </c>
      <c r="X70" s="23">
        <f t="shared" si="21"/>
        <v>0.8280085161641569</v>
      </c>
      <c r="Y70" s="23">
        <f t="shared" si="22"/>
        <v>0.2217425565555583</v>
      </c>
      <c r="Z70" s="24"/>
      <c r="AA70" s="23">
        <f t="shared" si="23"/>
        <v>1.5441129495246106</v>
      </c>
      <c r="AB70" s="34">
        <v>502627.45049809373</v>
      </c>
      <c r="AC70" s="26">
        <f t="shared" si="24"/>
        <v>7761.135551006468</v>
      </c>
      <c r="AD70" s="28"/>
      <c r="AE70" s="29">
        <f>E70/G70</f>
        <v>9231184135.468264</v>
      </c>
      <c r="AF70" s="22">
        <f>(L70/AE70)*100</f>
        <v>0.19249471334588017</v>
      </c>
      <c r="AG70" s="22">
        <f>(P70/AE70)*100</f>
        <v>0.7187941928821047</v>
      </c>
      <c r="AH70" s="22">
        <f>(Q70/AE70)*100</f>
        <v>0.4291555452543296</v>
      </c>
      <c r="AI70" s="22">
        <f>(S70/AE70)*100</f>
        <v>0.4291555452543296</v>
      </c>
      <c r="AJ70" s="22">
        <f t="shared" si="25"/>
        <v>1.34</v>
      </c>
    </row>
    <row r="71" spans="1:36" ht="12.75">
      <c r="A71" s="13" t="s">
        <v>176</v>
      </c>
      <c r="B71" s="14" t="s">
        <v>177</v>
      </c>
      <c r="C71" s="15" t="s">
        <v>84</v>
      </c>
      <c r="D71" s="16"/>
      <c r="E71" s="35">
        <v>1732015306</v>
      </c>
      <c r="F71" s="33">
        <v>88.58</v>
      </c>
      <c r="G71" s="19">
        <f t="shared" si="13"/>
        <v>0.8858</v>
      </c>
      <c r="H71" s="17">
        <v>3622322.17</v>
      </c>
      <c r="I71" s="17">
        <v>0</v>
      </c>
      <c r="J71" s="17">
        <v>0</v>
      </c>
      <c r="K71" s="17">
        <v>199838.54</v>
      </c>
      <c r="L71" s="20">
        <f t="shared" si="14"/>
        <v>3822160.71</v>
      </c>
      <c r="M71" s="17">
        <v>21478871.5</v>
      </c>
      <c r="N71" s="17">
        <v>0</v>
      </c>
      <c r="O71" s="17">
        <v>0</v>
      </c>
      <c r="P71" s="20">
        <f t="shared" si="15"/>
        <v>21478871.5</v>
      </c>
      <c r="Q71" s="17">
        <v>7612264</v>
      </c>
      <c r="R71" s="17">
        <v>0</v>
      </c>
      <c r="S71" s="21">
        <f t="shared" si="16"/>
        <v>7612264</v>
      </c>
      <c r="T71" s="20">
        <f t="shared" si="17"/>
        <v>32913296.21</v>
      </c>
      <c r="U71" s="22">
        <f t="shared" si="18"/>
        <v>0.4395032753827177</v>
      </c>
      <c r="V71" s="22">
        <f t="shared" si="19"/>
        <v>0</v>
      </c>
      <c r="W71" s="22">
        <f t="shared" si="20"/>
        <v>0.4395032753827177</v>
      </c>
      <c r="X71" s="23">
        <f t="shared" si="21"/>
        <v>1.2401086425502985</v>
      </c>
      <c r="Y71" s="23">
        <f t="shared" si="22"/>
        <v>0.22067707466321895</v>
      </c>
      <c r="Z71" s="24"/>
      <c r="AA71" s="23">
        <f t="shared" si="23"/>
        <v>1.9002889925962354</v>
      </c>
      <c r="AB71" s="34">
        <v>515684.4874957177</v>
      </c>
      <c r="AC71" s="26">
        <f t="shared" si="24"/>
        <v>9799.495552407434</v>
      </c>
      <c r="AD71" s="28"/>
      <c r="AE71" s="29">
        <f>E71/G71</f>
        <v>1955311928.2004967</v>
      </c>
      <c r="AF71" s="22">
        <f>(L71/AE71)*100</f>
        <v>0.19547575273667936</v>
      </c>
      <c r="AG71" s="22">
        <f>(P71/AE71)*100</f>
        <v>1.0984882355710546</v>
      </c>
      <c r="AH71" s="22">
        <f>(Q71/AE71)*100</f>
        <v>0.38931200133401134</v>
      </c>
      <c r="AI71" s="22">
        <f>(S71/AE71)*100</f>
        <v>0.38931200133401134</v>
      </c>
      <c r="AJ71" s="22">
        <f t="shared" si="25"/>
        <v>1.6820000000000002</v>
      </c>
    </row>
    <row r="72" spans="1:36" ht="12.75">
      <c r="A72" s="13" t="s">
        <v>178</v>
      </c>
      <c r="B72" s="14" t="s">
        <v>179</v>
      </c>
      <c r="C72" s="15" t="s">
        <v>84</v>
      </c>
      <c r="D72" s="16"/>
      <c r="E72" s="35">
        <v>2816211794</v>
      </c>
      <c r="F72" s="33">
        <v>74.27</v>
      </c>
      <c r="G72" s="19">
        <f t="shared" si="13"/>
        <v>0.7426999999999999</v>
      </c>
      <c r="H72" s="17">
        <v>6925962.73</v>
      </c>
      <c r="I72" s="17">
        <v>0</v>
      </c>
      <c r="J72" s="17">
        <v>0</v>
      </c>
      <c r="K72" s="17">
        <v>381890.82</v>
      </c>
      <c r="L72" s="20">
        <f t="shared" si="14"/>
        <v>7307853.550000001</v>
      </c>
      <c r="M72" s="17">
        <v>45019071</v>
      </c>
      <c r="N72" s="17">
        <v>0</v>
      </c>
      <c r="O72" s="17">
        <v>0</v>
      </c>
      <c r="P72" s="20">
        <f t="shared" si="15"/>
        <v>45019071</v>
      </c>
      <c r="Q72" s="17">
        <v>15196958.67</v>
      </c>
      <c r="R72" s="17">
        <v>0</v>
      </c>
      <c r="S72" s="21">
        <f t="shared" si="16"/>
        <v>15196958.67</v>
      </c>
      <c r="T72" s="20">
        <f t="shared" si="17"/>
        <v>67523883.22</v>
      </c>
      <c r="U72" s="22">
        <f t="shared" si="18"/>
        <v>0.5396241398597026</v>
      </c>
      <c r="V72" s="22">
        <f t="shared" si="19"/>
        <v>0</v>
      </c>
      <c r="W72" s="22">
        <f t="shared" si="20"/>
        <v>0.5396241398597026</v>
      </c>
      <c r="X72" s="23">
        <f t="shared" si="21"/>
        <v>1.59856837102643</v>
      </c>
      <c r="Y72" s="23">
        <f t="shared" si="22"/>
        <v>0.25949232815406637</v>
      </c>
      <c r="Z72" s="24"/>
      <c r="AA72" s="23">
        <f t="shared" si="23"/>
        <v>2.397684839040199</v>
      </c>
      <c r="AB72" s="34">
        <v>433307.463568334</v>
      </c>
      <c r="AC72" s="26">
        <f t="shared" si="24"/>
        <v>10389.347360407577</v>
      </c>
      <c r="AD72" s="28"/>
      <c r="AE72" s="29">
        <f>E72/G72</f>
        <v>3791856461.5591764</v>
      </c>
      <c r="AF72" s="22">
        <f>(L72/AE72)*100</f>
        <v>0.1927249521200251</v>
      </c>
      <c r="AG72" s="22">
        <f>(P72/AE72)*100</f>
        <v>1.1872567291613294</v>
      </c>
      <c r="AH72" s="22">
        <f>(Q72/AE72)*100</f>
        <v>0.4007788486738011</v>
      </c>
      <c r="AI72" s="22">
        <f>(S72/AE72)*100</f>
        <v>0.4007788486738011</v>
      </c>
      <c r="AJ72" s="22">
        <f t="shared" si="25"/>
        <v>1.7810000000000001</v>
      </c>
    </row>
    <row r="73" spans="1:36" ht="12.75">
      <c r="A73" s="13" t="s">
        <v>180</v>
      </c>
      <c r="B73" s="14" t="s">
        <v>181</v>
      </c>
      <c r="C73" s="15" t="s">
        <v>84</v>
      </c>
      <c r="D73" s="16"/>
      <c r="E73" s="35">
        <v>1841585527</v>
      </c>
      <c r="F73" s="33">
        <v>87.49</v>
      </c>
      <c r="G73" s="19">
        <f t="shared" si="13"/>
        <v>0.8748999999999999</v>
      </c>
      <c r="H73" s="17">
        <v>3911731.09</v>
      </c>
      <c r="I73" s="17">
        <v>0</v>
      </c>
      <c r="J73" s="17">
        <v>0</v>
      </c>
      <c r="K73" s="17">
        <v>219238.41</v>
      </c>
      <c r="L73" s="20">
        <f t="shared" si="14"/>
        <v>4130969.5</v>
      </c>
      <c r="M73" s="17">
        <v>15695902</v>
      </c>
      <c r="N73" s="17">
        <v>0</v>
      </c>
      <c r="O73" s="17">
        <v>0</v>
      </c>
      <c r="P73" s="20">
        <f t="shared" si="15"/>
        <v>15695902</v>
      </c>
      <c r="Q73" s="17">
        <v>8949234</v>
      </c>
      <c r="R73" s="17">
        <v>0</v>
      </c>
      <c r="S73" s="21">
        <f t="shared" si="16"/>
        <v>8949234</v>
      </c>
      <c r="T73" s="20">
        <f t="shared" si="17"/>
        <v>28776105.5</v>
      </c>
      <c r="U73" s="22">
        <f t="shared" si="18"/>
        <v>0.48595266789365904</v>
      </c>
      <c r="V73" s="22">
        <f t="shared" si="19"/>
        <v>0</v>
      </c>
      <c r="W73" s="22">
        <f t="shared" si="20"/>
        <v>0.48595266789365904</v>
      </c>
      <c r="X73" s="23">
        <f t="shared" si="21"/>
        <v>0.8523037225194267</v>
      </c>
      <c r="Y73" s="23">
        <f t="shared" si="22"/>
        <v>0.22431591905098633</v>
      </c>
      <c r="Z73" s="24"/>
      <c r="AA73" s="23">
        <f t="shared" si="23"/>
        <v>1.562572309464072</v>
      </c>
      <c r="AB73" s="34">
        <v>503088.6935677187</v>
      </c>
      <c r="AC73" s="26">
        <f t="shared" si="24"/>
        <v>7861.124617733731</v>
      </c>
      <c r="AD73" s="28"/>
      <c r="AE73" s="29">
        <f>E73/G73</f>
        <v>2104909734.8268375</v>
      </c>
      <c r="AF73" s="22">
        <f>(L73/AE73)*100</f>
        <v>0.1962539975777079</v>
      </c>
      <c r="AG73" s="22">
        <f>(P73/AE73)*100</f>
        <v>0.7456805268322463</v>
      </c>
      <c r="AH73" s="22">
        <f>(Q73/AE73)*100</f>
        <v>0.4251599891401623</v>
      </c>
      <c r="AI73" s="22">
        <f>(S73/AE73)*100</f>
        <v>0.4251599891401623</v>
      </c>
      <c r="AJ73" s="22">
        <f t="shared" si="25"/>
        <v>1.367</v>
      </c>
    </row>
    <row r="74" spans="1:36" ht="12.75">
      <c r="A74" s="13" t="s">
        <v>182</v>
      </c>
      <c r="B74" s="14" t="s">
        <v>183</v>
      </c>
      <c r="C74" s="15" t="s">
        <v>84</v>
      </c>
      <c r="D74" s="16"/>
      <c r="E74" s="35">
        <v>1576721887</v>
      </c>
      <c r="F74" s="33">
        <v>106.94</v>
      </c>
      <c r="G74" s="19">
        <f t="shared" si="13"/>
        <v>1.0694</v>
      </c>
      <c r="H74" s="17">
        <v>2804021.12</v>
      </c>
      <c r="I74" s="17">
        <v>0</v>
      </c>
      <c r="J74" s="17">
        <v>0</v>
      </c>
      <c r="K74" s="17">
        <v>157488.25</v>
      </c>
      <c r="L74" s="20">
        <f t="shared" si="14"/>
        <v>2961509.37</v>
      </c>
      <c r="M74" s="17">
        <v>20860640</v>
      </c>
      <c r="N74" s="17">
        <v>0</v>
      </c>
      <c r="O74" s="17">
        <v>0</v>
      </c>
      <c r="P74" s="20">
        <f t="shared" si="15"/>
        <v>20860640</v>
      </c>
      <c r="Q74" s="17">
        <v>14045818</v>
      </c>
      <c r="R74" s="17">
        <v>0</v>
      </c>
      <c r="S74" s="21">
        <f t="shared" si="16"/>
        <v>14045818</v>
      </c>
      <c r="T74" s="20">
        <f t="shared" si="17"/>
        <v>37867967.370000005</v>
      </c>
      <c r="U74" s="22">
        <f t="shared" si="18"/>
        <v>0.8908240645231812</v>
      </c>
      <c r="V74" s="22">
        <f t="shared" si="19"/>
        <v>0</v>
      </c>
      <c r="W74" s="22">
        <f t="shared" si="20"/>
        <v>0.8908240645231812</v>
      </c>
      <c r="X74" s="23">
        <f t="shared" si="21"/>
        <v>1.3230386520283015</v>
      </c>
      <c r="Y74" s="23">
        <f t="shared" si="22"/>
        <v>0.1878269969115993</v>
      </c>
      <c r="Z74" s="24"/>
      <c r="AA74" s="23">
        <f t="shared" si="23"/>
        <v>2.401689713463082</v>
      </c>
      <c r="AB74" s="34">
        <v>364699.89539748954</v>
      </c>
      <c r="AC74" s="26">
        <f t="shared" si="24"/>
        <v>8758.959872772126</v>
      </c>
      <c r="AD74" s="28"/>
      <c r="AE74" s="29">
        <f>E74/G74</f>
        <v>1474398622.5921078</v>
      </c>
      <c r="AF74" s="22">
        <f>(L74/AE74)*100</f>
        <v>0.20086219049726428</v>
      </c>
      <c r="AG74" s="22">
        <f>(P74/AE74)*100</f>
        <v>1.4148575344790657</v>
      </c>
      <c r="AH74" s="22">
        <f>(Q74/AE74)*100</f>
        <v>0.9526472546010899</v>
      </c>
      <c r="AI74" s="22">
        <f>(S74/AE74)*100</f>
        <v>0.9526472546010899</v>
      </c>
      <c r="AJ74" s="22">
        <f t="shared" si="25"/>
        <v>2.569</v>
      </c>
    </row>
    <row r="75" spans="1:36" ht="12.75">
      <c r="A75" s="13" t="s">
        <v>184</v>
      </c>
      <c r="B75" s="14" t="s">
        <v>185</v>
      </c>
      <c r="C75" s="15" t="s">
        <v>84</v>
      </c>
      <c r="D75" s="32"/>
      <c r="E75" s="35">
        <v>6711348505</v>
      </c>
      <c r="F75" s="33">
        <v>99.9</v>
      </c>
      <c r="G75" s="19">
        <f t="shared" si="13"/>
        <v>0.9990000000000001</v>
      </c>
      <c r="H75" s="17">
        <v>12395492.37</v>
      </c>
      <c r="I75" s="17">
        <v>0</v>
      </c>
      <c r="J75" s="17">
        <v>0</v>
      </c>
      <c r="K75" s="17">
        <v>682711.31</v>
      </c>
      <c r="L75" s="20">
        <f t="shared" si="14"/>
        <v>13078203.68</v>
      </c>
      <c r="M75" s="17">
        <v>78193475</v>
      </c>
      <c r="N75" s="17">
        <v>0</v>
      </c>
      <c r="O75" s="17">
        <v>0</v>
      </c>
      <c r="P75" s="20">
        <f t="shared" si="15"/>
        <v>78193475</v>
      </c>
      <c r="Q75" s="17">
        <v>28642342.7</v>
      </c>
      <c r="R75" s="17">
        <v>335567.43</v>
      </c>
      <c r="S75" s="21">
        <f t="shared" si="16"/>
        <v>28977910.13</v>
      </c>
      <c r="T75" s="20">
        <f t="shared" si="17"/>
        <v>120249588.81</v>
      </c>
      <c r="U75" s="22">
        <f t="shared" si="18"/>
        <v>0.42677477825300325</v>
      </c>
      <c r="V75" s="22">
        <f t="shared" si="19"/>
        <v>0.005000000070775642</v>
      </c>
      <c r="W75" s="22">
        <f t="shared" si="20"/>
        <v>0.4317747783237789</v>
      </c>
      <c r="X75" s="23">
        <f t="shared" si="21"/>
        <v>1.1650933481064996</v>
      </c>
      <c r="Y75" s="23">
        <f t="shared" si="22"/>
        <v>0.19486700281257407</v>
      </c>
      <c r="Z75" s="24"/>
      <c r="AA75" s="23">
        <f t="shared" si="23"/>
        <v>1.7917351292428525</v>
      </c>
      <c r="AB75" s="34">
        <v>799756.0946109394</v>
      </c>
      <c r="AC75" s="26">
        <f t="shared" si="24"/>
        <v>14329.510895404905</v>
      </c>
      <c r="AD75" s="28"/>
      <c r="AE75" s="29">
        <f>E75/G75</f>
        <v>6718066571.57157</v>
      </c>
      <c r="AF75" s="22">
        <f>(L75/AE75)*100</f>
        <v>0.19467213580976156</v>
      </c>
      <c r="AG75" s="22">
        <f>(P75/AE75)*100</f>
        <v>1.1639282547583931</v>
      </c>
      <c r="AH75" s="22">
        <f>(Q75/AE75)*100</f>
        <v>0.4263480034747503</v>
      </c>
      <c r="AI75" s="22">
        <f>(S75/AE75)*100</f>
        <v>0.4313430035454552</v>
      </c>
      <c r="AJ75" s="22">
        <f t="shared" si="25"/>
        <v>1.79</v>
      </c>
    </row>
    <row r="76" spans="1:36" ht="12.75">
      <c r="A76" s="13" t="s">
        <v>186</v>
      </c>
      <c r="B76" s="14" t="s">
        <v>187</v>
      </c>
      <c r="C76" s="15" t="s">
        <v>84</v>
      </c>
      <c r="D76" s="16"/>
      <c r="E76" s="35">
        <v>1627168227</v>
      </c>
      <c r="F76" s="33">
        <v>88.88</v>
      </c>
      <c r="G76" s="19">
        <f t="shared" si="13"/>
        <v>0.8887999999999999</v>
      </c>
      <c r="H76" s="17">
        <v>3491761.41</v>
      </c>
      <c r="I76" s="17">
        <v>0</v>
      </c>
      <c r="J76" s="17">
        <v>0</v>
      </c>
      <c r="K76" s="17">
        <v>192085.52</v>
      </c>
      <c r="L76" s="20">
        <f t="shared" si="14"/>
        <v>3683846.93</v>
      </c>
      <c r="M76" s="17">
        <v>13455269</v>
      </c>
      <c r="N76" s="17">
        <v>13392232.84</v>
      </c>
      <c r="O76" s="17">
        <v>0</v>
      </c>
      <c r="P76" s="20">
        <f t="shared" si="15"/>
        <v>26847501.84</v>
      </c>
      <c r="Q76" s="17">
        <v>9037854</v>
      </c>
      <c r="R76" s="17">
        <v>162716.82</v>
      </c>
      <c r="S76" s="21">
        <f t="shared" si="16"/>
        <v>9200570.82</v>
      </c>
      <c r="T76" s="20">
        <f t="shared" si="17"/>
        <v>39731919.59</v>
      </c>
      <c r="U76" s="22">
        <f t="shared" si="18"/>
        <v>0.5554345180807172</v>
      </c>
      <c r="V76" s="22">
        <f t="shared" si="19"/>
        <v>0.009999999834067557</v>
      </c>
      <c r="W76" s="22">
        <f t="shared" si="20"/>
        <v>0.5654345179147847</v>
      </c>
      <c r="X76" s="23">
        <f t="shared" si="21"/>
        <v>1.6499524385071467</v>
      </c>
      <c r="Y76" s="23">
        <f t="shared" si="22"/>
        <v>0.22639619363708238</v>
      </c>
      <c r="Z76" s="24"/>
      <c r="AA76" s="23">
        <f t="shared" si="23"/>
        <v>2.4417831500590137</v>
      </c>
      <c r="AB76" s="34">
        <v>441292.9214529649</v>
      </c>
      <c r="AC76" s="26">
        <f t="shared" si="24"/>
        <v>10775.416198441655</v>
      </c>
      <c r="AD76" s="28"/>
      <c r="AE76" s="29">
        <f>E76/G76</f>
        <v>1830747330.108011</v>
      </c>
      <c r="AF76" s="22">
        <f>(L76/AE76)*100</f>
        <v>0.20122093690463883</v>
      </c>
      <c r="AG76" s="22">
        <f>(P76/AE76)*100</f>
        <v>1.4664777273451515</v>
      </c>
      <c r="AH76" s="22">
        <f>(Q76/AE76)*100</f>
        <v>0.4936701996701414</v>
      </c>
      <c r="AI76" s="22">
        <f>(S76/AE76)*100</f>
        <v>0.5025581995226607</v>
      </c>
      <c r="AJ76" s="22">
        <f t="shared" si="25"/>
        <v>2.17</v>
      </c>
    </row>
    <row r="77" spans="1:36" ht="12.75">
      <c r="A77" s="13" t="s">
        <v>188</v>
      </c>
      <c r="B77" s="14" t="s">
        <v>189</v>
      </c>
      <c r="C77" s="15" t="s">
        <v>84</v>
      </c>
      <c r="D77" s="16"/>
      <c r="E77" s="35">
        <v>2104974278</v>
      </c>
      <c r="F77" s="33">
        <v>97.12</v>
      </c>
      <c r="G77" s="19">
        <f t="shared" si="13"/>
        <v>0.9712000000000001</v>
      </c>
      <c r="H77" s="17">
        <v>4034364.78</v>
      </c>
      <c r="I77" s="17">
        <v>0</v>
      </c>
      <c r="J77" s="17">
        <v>0</v>
      </c>
      <c r="K77" s="17">
        <v>223083.31</v>
      </c>
      <c r="L77" s="20">
        <f t="shared" si="14"/>
        <v>4257448.09</v>
      </c>
      <c r="M77" s="17">
        <v>18175372.5</v>
      </c>
      <c r="N77" s="17">
        <v>9933482.39</v>
      </c>
      <c r="O77" s="17">
        <v>0</v>
      </c>
      <c r="P77" s="20">
        <f t="shared" si="15"/>
        <v>28108854.89</v>
      </c>
      <c r="Q77" s="17">
        <v>8354491</v>
      </c>
      <c r="R77" s="17">
        <v>210346</v>
      </c>
      <c r="S77" s="21">
        <f t="shared" si="16"/>
        <v>8564837</v>
      </c>
      <c r="T77" s="20">
        <f t="shared" si="17"/>
        <v>40931139.980000004</v>
      </c>
      <c r="U77" s="22">
        <f t="shared" si="18"/>
        <v>0.3968927833140961</v>
      </c>
      <c r="V77" s="22">
        <f t="shared" si="19"/>
        <v>0.009992806192380466</v>
      </c>
      <c r="W77" s="22">
        <f t="shared" si="20"/>
        <v>0.4068855895064766</v>
      </c>
      <c r="X77" s="23">
        <f t="shared" si="21"/>
        <v>1.3353538417916953</v>
      </c>
      <c r="Y77" s="23">
        <f t="shared" si="22"/>
        <v>0.2022565375024502</v>
      </c>
      <c r="Z77" s="24"/>
      <c r="AA77" s="23">
        <f t="shared" si="23"/>
        <v>1.9444959688006223</v>
      </c>
      <c r="AB77" s="34">
        <v>596007.9147640791</v>
      </c>
      <c r="AC77" s="26">
        <f t="shared" si="24"/>
        <v>11589.349876320168</v>
      </c>
      <c r="AD77" s="28"/>
      <c r="AE77" s="29">
        <f>E77/G77</f>
        <v>2167395261.532125</v>
      </c>
      <c r="AF77" s="22">
        <f>(L77/AE77)*100</f>
        <v>0.19643154922237963</v>
      </c>
      <c r="AG77" s="22">
        <f>(P77/AE77)*100</f>
        <v>1.2968956511480947</v>
      </c>
      <c r="AH77" s="22">
        <f>(Q77/AE77)*100</f>
        <v>0.3854622711546502</v>
      </c>
      <c r="AI77" s="22">
        <f>(S77/AE77)*100</f>
        <v>0.3951672845286901</v>
      </c>
      <c r="AJ77" s="22">
        <f t="shared" si="25"/>
        <v>1.888</v>
      </c>
    </row>
    <row r="78" spans="1:36" ht="12.75">
      <c r="A78" s="13" t="s">
        <v>190</v>
      </c>
      <c r="B78" s="14" t="s">
        <v>191</v>
      </c>
      <c r="C78" s="15" t="s">
        <v>84</v>
      </c>
      <c r="D78" s="16"/>
      <c r="E78" s="35">
        <v>681835668</v>
      </c>
      <c r="F78" s="33">
        <v>63.38</v>
      </c>
      <c r="G78" s="19">
        <f t="shared" si="13"/>
        <v>0.6338</v>
      </c>
      <c r="H78" s="17">
        <v>1939591.26</v>
      </c>
      <c r="I78" s="17">
        <v>0</v>
      </c>
      <c r="J78" s="17">
        <v>0</v>
      </c>
      <c r="K78" s="17">
        <v>113364.89</v>
      </c>
      <c r="L78" s="20">
        <f t="shared" si="14"/>
        <v>2052956.15</v>
      </c>
      <c r="M78" s="17">
        <v>8854671</v>
      </c>
      <c r="N78" s="17">
        <v>0</v>
      </c>
      <c r="O78" s="17">
        <v>0</v>
      </c>
      <c r="P78" s="20">
        <f t="shared" si="15"/>
        <v>8854671</v>
      </c>
      <c r="Q78" s="17">
        <v>7465999.76</v>
      </c>
      <c r="R78" s="17">
        <v>0</v>
      </c>
      <c r="S78" s="21">
        <f t="shared" si="16"/>
        <v>7465999.76</v>
      </c>
      <c r="T78" s="20">
        <f t="shared" si="17"/>
        <v>18373626.91</v>
      </c>
      <c r="U78" s="22">
        <f t="shared" si="18"/>
        <v>1.0949852157044973</v>
      </c>
      <c r="V78" s="22">
        <f t="shared" si="19"/>
        <v>0</v>
      </c>
      <c r="W78" s="22">
        <f t="shared" si="20"/>
        <v>1.0949852157044973</v>
      </c>
      <c r="X78" s="23">
        <f t="shared" si="21"/>
        <v>1.2986517742571366</v>
      </c>
      <c r="Y78" s="23">
        <f t="shared" si="22"/>
        <v>0.3010925133942978</v>
      </c>
      <c r="Z78" s="24"/>
      <c r="AA78" s="23">
        <f t="shared" si="23"/>
        <v>2.6947295033559318</v>
      </c>
      <c r="AB78" s="34">
        <v>232214.63414634147</v>
      </c>
      <c r="AC78" s="26">
        <f t="shared" si="24"/>
        <v>6257.556257451501</v>
      </c>
      <c r="AD78" s="28"/>
      <c r="AE78" s="29">
        <f>E78/G78</f>
        <v>1075789946.355317</v>
      </c>
      <c r="AF78" s="22">
        <f>(L78/AE78)*100</f>
        <v>0.19083243498930594</v>
      </c>
      <c r="AG78" s="22">
        <f>(P78/AE78)*100</f>
        <v>0.8230854945241733</v>
      </c>
      <c r="AH78" s="22">
        <f>(Q78/AE78)*100</f>
        <v>0.6940016297135104</v>
      </c>
      <c r="AI78" s="22">
        <f>(S78/AE78)*100</f>
        <v>0.6940016297135104</v>
      </c>
      <c r="AJ78" s="22">
        <f t="shared" si="25"/>
        <v>1.708</v>
      </c>
    </row>
    <row r="79" spans="1:36" ht="12.75">
      <c r="A79" s="13" t="s">
        <v>192</v>
      </c>
      <c r="B79" s="14" t="s">
        <v>193</v>
      </c>
      <c r="C79" s="15" t="s">
        <v>84</v>
      </c>
      <c r="D79" s="16"/>
      <c r="E79" s="35">
        <v>272027660</v>
      </c>
      <c r="F79" s="33">
        <v>124.77</v>
      </c>
      <c r="G79" s="19">
        <f t="shared" si="13"/>
        <v>1.2477</v>
      </c>
      <c r="H79" s="17">
        <v>425657.74</v>
      </c>
      <c r="I79" s="17">
        <v>0</v>
      </c>
      <c r="J79" s="17">
        <v>0</v>
      </c>
      <c r="K79" s="17">
        <v>23731.14</v>
      </c>
      <c r="L79" s="20">
        <f t="shared" si="14"/>
        <v>449388.88</v>
      </c>
      <c r="M79" s="17">
        <v>414848</v>
      </c>
      <c r="N79" s="17">
        <v>0</v>
      </c>
      <c r="O79" s="17">
        <v>0</v>
      </c>
      <c r="P79" s="20">
        <f t="shared" si="15"/>
        <v>414848</v>
      </c>
      <c r="Q79" s="17">
        <v>1044568</v>
      </c>
      <c r="R79" s="17">
        <v>0</v>
      </c>
      <c r="S79" s="21">
        <f t="shared" si="16"/>
        <v>1044568</v>
      </c>
      <c r="T79" s="20">
        <f t="shared" si="17"/>
        <v>1908804.88</v>
      </c>
      <c r="U79" s="22">
        <f t="shared" si="18"/>
        <v>0.3839933042103145</v>
      </c>
      <c r="V79" s="22">
        <f t="shared" si="19"/>
        <v>0</v>
      </c>
      <c r="W79" s="22">
        <f t="shared" si="20"/>
        <v>0.3839933042103145</v>
      </c>
      <c r="X79" s="23">
        <f t="shared" si="21"/>
        <v>0.15250213893690076</v>
      </c>
      <c r="Y79" s="23">
        <f t="shared" si="22"/>
        <v>0.1651997006480885</v>
      </c>
      <c r="Z79" s="24"/>
      <c r="AA79" s="23">
        <f t="shared" si="23"/>
        <v>0.7016951437953037</v>
      </c>
      <c r="AB79" s="34">
        <v>2035373.9726027397</v>
      </c>
      <c r="AC79" s="26">
        <f t="shared" si="24"/>
        <v>14282.12032382698</v>
      </c>
      <c r="AD79" s="28"/>
      <c r="AE79" s="29">
        <f>E79/G79</f>
        <v>218023290.85517353</v>
      </c>
      <c r="AF79" s="22">
        <f>(L79/AE79)*100</f>
        <v>0.20611966649862</v>
      </c>
      <c r="AG79" s="22">
        <f>(P79/AE79)*100</f>
        <v>0.19027691875157104</v>
      </c>
      <c r="AH79" s="22">
        <f>(Q79/AE79)*100</f>
        <v>0.4791084456632093</v>
      </c>
      <c r="AI79" s="22">
        <f>(S79/AE79)*100</f>
        <v>0.4791084456632093</v>
      </c>
      <c r="AJ79" s="22">
        <f t="shared" si="25"/>
        <v>0.875</v>
      </c>
    </row>
    <row r="80" spans="1:36" ht="12.75">
      <c r="A80" s="13" t="s">
        <v>194</v>
      </c>
      <c r="B80" s="14" t="s">
        <v>195</v>
      </c>
      <c r="C80" s="15" t="s">
        <v>84</v>
      </c>
      <c r="D80" s="16"/>
      <c r="E80" s="35">
        <v>2856790382</v>
      </c>
      <c r="F80" s="33">
        <v>92.72</v>
      </c>
      <c r="G80" s="19">
        <f t="shared" si="13"/>
        <v>0.9272</v>
      </c>
      <c r="H80" s="17">
        <v>5553045.6</v>
      </c>
      <c r="I80" s="17">
        <v>0</v>
      </c>
      <c r="J80" s="17">
        <v>0</v>
      </c>
      <c r="K80" s="17">
        <v>306750.49</v>
      </c>
      <c r="L80" s="20">
        <f t="shared" si="14"/>
        <v>5859796.09</v>
      </c>
      <c r="M80" s="17">
        <v>34665009</v>
      </c>
      <c r="N80" s="17">
        <v>0</v>
      </c>
      <c r="O80" s="17">
        <v>0</v>
      </c>
      <c r="P80" s="20">
        <f t="shared" si="15"/>
        <v>34665009</v>
      </c>
      <c r="Q80" s="17">
        <v>19649281</v>
      </c>
      <c r="R80" s="17">
        <v>0</v>
      </c>
      <c r="S80" s="21">
        <f t="shared" si="16"/>
        <v>19649281</v>
      </c>
      <c r="T80" s="20">
        <f t="shared" si="17"/>
        <v>60174086.09</v>
      </c>
      <c r="U80" s="22">
        <f t="shared" si="18"/>
        <v>0.6878096875362555</v>
      </c>
      <c r="V80" s="22">
        <f t="shared" si="19"/>
        <v>0</v>
      </c>
      <c r="W80" s="22">
        <f t="shared" si="20"/>
        <v>0.6878096875362555</v>
      </c>
      <c r="X80" s="23">
        <f t="shared" si="21"/>
        <v>1.2134250107539042</v>
      </c>
      <c r="Y80" s="23">
        <f t="shared" si="22"/>
        <v>0.20511816781942663</v>
      </c>
      <c r="Z80" s="24"/>
      <c r="AA80" s="23">
        <f t="shared" si="23"/>
        <v>2.1063528661095865</v>
      </c>
      <c r="AB80" s="34">
        <v>449065.3163041309</v>
      </c>
      <c r="AC80" s="26">
        <f t="shared" si="24"/>
        <v>9458.900160676141</v>
      </c>
      <c r="AD80" s="28"/>
      <c r="AE80" s="29">
        <f>E80/G80</f>
        <v>3081094027.178602</v>
      </c>
      <c r="AF80" s="22">
        <f>(L80/AE80)*100</f>
        <v>0.1901855652021724</v>
      </c>
      <c r="AG80" s="22">
        <f>(P80/AE80)*100</f>
        <v>1.12508766997102</v>
      </c>
      <c r="AH80" s="22">
        <f>(Q80/AE80)*100</f>
        <v>0.6377371422836161</v>
      </c>
      <c r="AI80" s="22">
        <f>(S80/AE80)*100</f>
        <v>0.6377371422836161</v>
      </c>
      <c r="AJ80" s="22">
        <f t="shared" si="25"/>
        <v>1.9529999999999998</v>
      </c>
    </row>
    <row r="81" spans="1:36" ht="12.75">
      <c r="A81" s="13" t="s">
        <v>196</v>
      </c>
      <c r="B81" s="14" t="s">
        <v>197</v>
      </c>
      <c r="C81" s="15" t="s">
        <v>84</v>
      </c>
      <c r="D81" s="16" t="s">
        <v>57</v>
      </c>
      <c r="E81" s="35">
        <v>2289417500</v>
      </c>
      <c r="F81" s="33">
        <v>95.82</v>
      </c>
      <c r="G81" s="19">
        <f t="shared" si="13"/>
        <v>0.9581999999999999</v>
      </c>
      <c r="H81" s="17">
        <v>4464768.1</v>
      </c>
      <c r="I81" s="17">
        <v>0</v>
      </c>
      <c r="J81" s="17">
        <v>0</v>
      </c>
      <c r="K81" s="17">
        <v>246938.81</v>
      </c>
      <c r="L81" s="20">
        <f t="shared" si="14"/>
        <v>4711706.909999999</v>
      </c>
      <c r="M81" s="17">
        <v>24800734</v>
      </c>
      <c r="N81" s="17">
        <v>0</v>
      </c>
      <c r="O81" s="17">
        <v>0</v>
      </c>
      <c r="P81" s="20">
        <f t="shared" si="15"/>
        <v>24800734</v>
      </c>
      <c r="Q81" s="17">
        <v>13640354.96</v>
      </c>
      <c r="R81" s="17">
        <v>0</v>
      </c>
      <c r="S81" s="21">
        <f t="shared" si="16"/>
        <v>13640354.96</v>
      </c>
      <c r="T81" s="20">
        <f t="shared" si="17"/>
        <v>43152795.870000005</v>
      </c>
      <c r="U81" s="22">
        <f t="shared" si="18"/>
        <v>0.5958002400173844</v>
      </c>
      <c r="V81" s="22">
        <f t="shared" si="19"/>
        <v>0</v>
      </c>
      <c r="W81" s="22">
        <f t="shared" si="20"/>
        <v>0.5958002400173844</v>
      </c>
      <c r="X81" s="23">
        <f t="shared" si="21"/>
        <v>1.083277034442167</v>
      </c>
      <c r="Y81" s="23">
        <f t="shared" si="22"/>
        <v>0.20580374309185628</v>
      </c>
      <c r="Z81" s="24"/>
      <c r="AA81" s="23">
        <f t="shared" si="23"/>
        <v>1.884881017551408</v>
      </c>
      <c r="AB81" s="34">
        <v>358769.1301187303</v>
      </c>
      <c r="AC81" s="26">
        <f t="shared" si="24"/>
        <v>6762.371230442258</v>
      </c>
      <c r="AD81" s="28"/>
      <c r="AE81" s="29">
        <f>E81/G81</f>
        <v>2389289814.235024</v>
      </c>
      <c r="AF81" s="22">
        <f>(L81/AE81)*100</f>
        <v>0.1972011466306167</v>
      </c>
      <c r="AG81" s="22">
        <f>(P81/AE81)*100</f>
        <v>1.0379960544024844</v>
      </c>
      <c r="AH81" s="22">
        <f>(Q81/AE81)*100</f>
        <v>0.5708957899846577</v>
      </c>
      <c r="AI81" s="22">
        <f>(S81/AE81)*100</f>
        <v>0.5708957899846577</v>
      </c>
      <c r="AJ81" s="22">
        <f t="shared" si="25"/>
        <v>1.806</v>
      </c>
    </row>
    <row r="82" spans="1:36" ht="12.75">
      <c r="A82" s="13" t="s">
        <v>198</v>
      </c>
      <c r="B82" s="14" t="s">
        <v>199</v>
      </c>
      <c r="C82" s="15" t="s">
        <v>84</v>
      </c>
      <c r="D82" s="16"/>
      <c r="E82" s="35">
        <v>2187463453</v>
      </c>
      <c r="F82" s="33">
        <v>79.81</v>
      </c>
      <c r="G82" s="19">
        <f t="shared" si="13"/>
        <v>0.7981</v>
      </c>
      <c r="H82" s="17">
        <v>4956845.36</v>
      </c>
      <c r="I82" s="17">
        <v>0</v>
      </c>
      <c r="J82" s="17">
        <v>0</v>
      </c>
      <c r="K82" s="17">
        <v>273785.95</v>
      </c>
      <c r="L82" s="20">
        <f t="shared" si="14"/>
        <v>5230631.3100000005</v>
      </c>
      <c r="M82" s="17">
        <v>6659468</v>
      </c>
      <c r="N82" s="17">
        <v>0</v>
      </c>
      <c r="O82" s="17">
        <v>0</v>
      </c>
      <c r="P82" s="20">
        <f t="shared" si="15"/>
        <v>6659468</v>
      </c>
      <c r="Q82" s="17">
        <v>8093041</v>
      </c>
      <c r="R82" s="17">
        <v>0</v>
      </c>
      <c r="S82" s="21">
        <f t="shared" si="16"/>
        <v>8093041</v>
      </c>
      <c r="T82" s="20">
        <f t="shared" si="17"/>
        <v>19983140.310000002</v>
      </c>
      <c r="U82" s="22">
        <f t="shared" si="18"/>
        <v>0.3699737697971953</v>
      </c>
      <c r="V82" s="22">
        <f t="shared" si="19"/>
        <v>0</v>
      </c>
      <c r="W82" s="22">
        <f t="shared" si="20"/>
        <v>0.3699737697971953</v>
      </c>
      <c r="X82" s="23">
        <f t="shared" si="21"/>
        <v>0.30443790916217883</v>
      </c>
      <c r="Y82" s="23">
        <f t="shared" si="22"/>
        <v>0.2391185691731875</v>
      </c>
      <c r="Z82" s="24"/>
      <c r="AA82" s="23">
        <f t="shared" si="23"/>
        <v>0.9135302481325618</v>
      </c>
      <c r="AB82" s="34">
        <v>1681640.1465798046</v>
      </c>
      <c r="AC82" s="26">
        <f t="shared" si="24"/>
        <v>15362.291403747264</v>
      </c>
      <c r="AD82" s="28"/>
      <c r="AE82" s="29">
        <f>E82/G82</f>
        <v>2740838808.419997</v>
      </c>
      <c r="AF82" s="22">
        <f>(L82/AE82)*100</f>
        <v>0.19084053005712096</v>
      </c>
      <c r="AG82" s="22">
        <f>(P82/AE82)*100</f>
        <v>0.24297189530233496</v>
      </c>
      <c r="AH82" s="22">
        <f>(Q82/AE82)*100</f>
        <v>0.29527606567514164</v>
      </c>
      <c r="AI82" s="22">
        <f>(S82/AE82)*100</f>
        <v>0.29527606567514164</v>
      </c>
      <c r="AJ82" s="22">
        <f t="shared" si="25"/>
        <v>0.729</v>
      </c>
    </row>
    <row r="83" spans="1:36" ht="12.75">
      <c r="A83" s="13" t="s">
        <v>200</v>
      </c>
      <c r="B83" s="14" t="s">
        <v>201</v>
      </c>
      <c r="C83" s="15" t="s">
        <v>84</v>
      </c>
      <c r="D83" s="16"/>
      <c r="E83" s="35">
        <v>383218118</v>
      </c>
      <c r="F83" s="33">
        <v>53.19</v>
      </c>
      <c r="G83" s="19">
        <f t="shared" si="13"/>
        <v>0.5318999999999999</v>
      </c>
      <c r="H83" s="17">
        <v>1364848.25</v>
      </c>
      <c r="I83" s="17">
        <v>0</v>
      </c>
      <c r="J83" s="17">
        <v>0</v>
      </c>
      <c r="K83" s="17">
        <v>75099.38</v>
      </c>
      <c r="L83" s="20">
        <f t="shared" si="14"/>
        <v>1439947.63</v>
      </c>
      <c r="M83" s="17">
        <v>6257995</v>
      </c>
      <c r="N83" s="17">
        <v>0</v>
      </c>
      <c r="O83" s="17">
        <v>0</v>
      </c>
      <c r="P83" s="20">
        <f t="shared" si="15"/>
        <v>6257995</v>
      </c>
      <c r="Q83" s="17">
        <v>5553128.01</v>
      </c>
      <c r="R83" s="17">
        <v>0</v>
      </c>
      <c r="S83" s="21">
        <f t="shared" si="16"/>
        <v>5553128.01</v>
      </c>
      <c r="T83" s="20">
        <f t="shared" si="17"/>
        <v>13251070.64</v>
      </c>
      <c r="U83" s="22">
        <f t="shared" si="18"/>
        <v>1.4490776268568806</v>
      </c>
      <c r="V83" s="22">
        <f t="shared" si="19"/>
        <v>0</v>
      </c>
      <c r="W83" s="22">
        <f t="shared" si="20"/>
        <v>1.4490776268568806</v>
      </c>
      <c r="X83" s="23">
        <f t="shared" si="21"/>
        <v>1.633011255485577</v>
      </c>
      <c r="Y83" s="23">
        <f t="shared" si="22"/>
        <v>0.3757514486828099</v>
      </c>
      <c r="Z83" s="37">
        <v>0.055</v>
      </c>
      <c r="AA83" s="23">
        <f t="shared" si="23"/>
        <v>3.4028403310252675</v>
      </c>
      <c r="AB83" s="34">
        <v>228723.06201550388</v>
      </c>
      <c r="AC83" s="26">
        <f t="shared" si="24"/>
        <v>7783.0806006195</v>
      </c>
      <c r="AD83" s="28"/>
      <c r="AE83" s="29">
        <f>E83/G83</f>
        <v>720470235.0065802</v>
      </c>
      <c r="AF83" s="22">
        <f>(L83/AE83)*100</f>
        <v>0.19986219555438658</v>
      </c>
      <c r="AG83" s="22">
        <f>(P83/AE83)*100</f>
        <v>0.8685986867927783</v>
      </c>
      <c r="AH83" s="22">
        <f>(Q83/AE83)*100</f>
        <v>0.7707643897251746</v>
      </c>
      <c r="AI83" s="22">
        <f>(S83/AE83)*100</f>
        <v>0.7707643897251746</v>
      </c>
      <c r="AJ83" s="22">
        <f t="shared" si="25"/>
        <v>1.8399999999999999</v>
      </c>
    </row>
    <row r="84" spans="1:36" ht="12.75">
      <c r="A84" s="13" t="s">
        <v>202</v>
      </c>
      <c r="B84" s="14" t="s">
        <v>203</v>
      </c>
      <c r="C84" s="15" t="s">
        <v>84</v>
      </c>
      <c r="D84" s="16"/>
      <c r="E84" s="35">
        <v>6092338564</v>
      </c>
      <c r="F84" s="33">
        <v>99.75</v>
      </c>
      <c r="G84" s="19">
        <f t="shared" si="13"/>
        <v>0.9975</v>
      </c>
      <c r="H84" s="17">
        <v>11580911.3</v>
      </c>
      <c r="I84" s="17">
        <v>0</v>
      </c>
      <c r="J84" s="17">
        <v>0</v>
      </c>
      <c r="K84" s="17">
        <v>637807.35</v>
      </c>
      <c r="L84" s="20">
        <f t="shared" si="14"/>
        <v>12218718.65</v>
      </c>
      <c r="M84" s="17">
        <v>78155445.5</v>
      </c>
      <c r="N84" s="17">
        <v>0</v>
      </c>
      <c r="O84" s="17">
        <v>0</v>
      </c>
      <c r="P84" s="20">
        <f t="shared" si="15"/>
        <v>78155445.5</v>
      </c>
      <c r="Q84" s="17">
        <v>47948110.36</v>
      </c>
      <c r="R84" s="17">
        <v>609233.86</v>
      </c>
      <c r="S84" s="21">
        <f t="shared" si="16"/>
        <v>48557344.22</v>
      </c>
      <c r="T84" s="20">
        <f t="shared" si="17"/>
        <v>138931508.37</v>
      </c>
      <c r="U84" s="22">
        <f t="shared" si="18"/>
        <v>0.7870230758895822</v>
      </c>
      <c r="V84" s="22">
        <f t="shared" si="19"/>
        <v>0.01000000005909061</v>
      </c>
      <c r="W84" s="22">
        <f t="shared" si="20"/>
        <v>0.7970230759486727</v>
      </c>
      <c r="X84" s="23">
        <f t="shared" si="21"/>
        <v>1.2828480341165753</v>
      </c>
      <c r="Y84" s="23">
        <f t="shared" si="22"/>
        <v>0.2005587595246455</v>
      </c>
      <c r="Z84" s="24"/>
      <c r="AA84" s="23">
        <f t="shared" si="23"/>
        <v>2.2804298695898937</v>
      </c>
      <c r="AB84" s="34">
        <v>465350.05329543434</v>
      </c>
      <c r="AC84" s="26">
        <f t="shared" si="24"/>
        <v>10611.981613501575</v>
      </c>
      <c r="AD84" s="28"/>
      <c r="AE84" s="29">
        <f>E84/G84</f>
        <v>6107607582.957393</v>
      </c>
      <c r="AF84" s="22">
        <f>(L84/AE84)*100</f>
        <v>0.2000573626258339</v>
      </c>
      <c r="AG84" s="22">
        <f>(P84/AE84)*100</f>
        <v>1.279640914031284</v>
      </c>
      <c r="AH84" s="22">
        <f>(Q84/AE84)*100</f>
        <v>0.7850555181998583</v>
      </c>
      <c r="AI84" s="22">
        <f>(S84/AE84)*100</f>
        <v>0.7950305182588012</v>
      </c>
      <c r="AJ84" s="22">
        <f t="shared" si="25"/>
        <v>2.275</v>
      </c>
    </row>
    <row r="85" spans="1:36" ht="12.75">
      <c r="A85" s="13" t="s">
        <v>204</v>
      </c>
      <c r="B85" s="14" t="s">
        <v>205</v>
      </c>
      <c r="C85" s="15" t="s">
        <v>84</v>
      </c>
      <c r="D85" s="16"/>
      <c r="E85" s="35">
        <v>3037827811</v>
      </c>
      <c r="F85" s="33">
        <v>71.9</v>
      </c>
      <c r="G85" s="19">
        <f t="shared" si="13"/>
        <v>0.7190000000000001</v>
      </c>
      <c r="H85" s="17">
        <v>7900968.56</v>
      </c>
      <c r="I85" s="17">
        <v>0</v>
      </c>
      <c r="J85" s="17">
        <v>0</v>
      </c>
      <c r="K85" s="17">
        <v>434898.47</v>
      </c>
      <c r="L85" s="20">
        <f t="shared" si="14"/>
        <v>8335867.029999999</v>
      </c>
      <c r="M85" s="17">
        <v>53151620.5</v>
      </c>
      <c r="N85" s="17">
        <v>0</v>
      </c>
      <c r="O85" s="17">
        <v>0</v>
      </c>
      <c r="P85" s="20">
        <f t="shared" si="15"/>
        <v>53151620.5</v>
      </c>
      <c r="Q85" s="17">
        <v>19601197.31</v>
      </c>
      <c r="R85" s="17">
        <v>303733</v>
      </c>
      <c r="S85" s="21">
        <f t="shared" si="16"/>
        <v>19904930.31</v>
      </c>
      <c r="T85" s="20">
        <f t="shared" si="17"/>
        <v>81392417.84</v>
      </c>
      <c r="U85" s="22">
        <f t="shared" si="18"/>
        <v>0.6452372724689628</v>
      </c>
      <c r="V85" s="22">
        <f t="shared" si="19"/>
        <v>0.00999836129290081</v>
      </c>
      <c r="W85" s="22">
        <f t="shared" si="20"/>
        <v>0.6552356337618636</v>
      </c>
      <c r="X85" s="23">
        <f t="shared" si="21"/>
        <v>1.749658762999586</v>
      </c>
      <c r="Y85" s="23">
        <f t="shared" si="22"/>
        <v>0.2744022225293927</v>
      </c>
      <c r="Z85" s="24"/>
      <c r="AA85" s="23">
        <f t="shared" si="23"/>
        <v>2.6792966192908425</v>
      </c>
      <c r="AB85" s="34">
        <v>649848.5130111524</v>
      </c>
      <c r="AC85" s="26">
        <f t="shared" si="24"/>
        <v>17411.369239619617</v>
      </c>
      <c r="AD85" s="28"/>
      <c r="AE85" s="29">
        <f>E85/G85</f>
        <v>4225073450.625869</v>
      </c>
      <c r="AF85" s="22">
        <f>(L85/AE85)*100</f>
        <v>0.1972951979986334</v>
      </c>
      <c r="AG85" s="22">
        <f>(P85/AE85)*100</f>
        <v>1.2580046505967024</v>
      </c>
      <c r="AH85" s="22">
        <f>(Q85/AE85)*100</f>
        <v>0.4639255989051843</v>
      </c>
      <c r="AI85" s="22">
        <f>(S85/AE85)*100</f>
        <v>0.47111442067478</v>
      </c>
      <c r="AJ85" s="22">
        <f t="shared" si="25"/>
        <v>1.9260000000000002</v>
      </c>
    </row>
    <row r="86" spans="1:36" ht="12.75">
      <c r="A86" s="13" t="s">
        <v>206</v>
      </c>
      <c r="B86" s="14" t="s">
        <v>207</v>
      </c>
      <c r="C86" s="15" t="s">
        <v>84</v>
      </c>
      <c r="D86" s="16"/>
      <c r="E86" s="35">
        <v>419615893</v>
      </c>
      <c r="F86" s="33">
        <v>81.35</v>
      </c>
      <c r="G86" s="19">
        <f t="shared" si="13"/>
        <v>0.8134999999999999</v>
      </c>
      <c r="H86" s="17">
        <v>891061.29</v>
      </c>
      <c r="I86" s="17">
        <v>0</v>
      </c>
      <c r="J86" s="17">
        <v>0</v>
      </c>
      <c r="K86" s="17">
        <v>49780.3</v>
      </c>
      <c r="L86" s="20">
        <f t="shared" si="14"/>
        <v>940841.5900000001</v>
      </c>
      <c r="M86" s="17">
        <v>187138</v>
      </c>
      <c r="N86" s="17">
        <v>0</v>
      </c>
      <c r="O86" s="17">
        <v>0</v>
      </c>
      <c r="P86" s="20">
        <f t="shared" si="15"/>
        <v>187138</v>
      </c>
      <c r="Q86" s="17">
        <v>2996462.85</v>
      </c>
      <c r="R86" s="17">
        <v>0</v>
      </c>
      <c r="S86" s="21">
        <f t="shared" si="16"/>
        <v>2996462.85</v>
      </c>
      <c r="T86" s="20">
        <f t="shared" si="17"/>
        <v>4124442.4400000004</v>
      </c>
      <c r="U86" s="22">
        <f t="shared" si="18"/>
        <v>0.7140966059643504</v>
      </c>
      <c r="V86" s="22">
        <f t="shared" si="19"/>
        <v>0</v>
      </c>
      <c r="W86" s="22">
        <f t="shared" si="20"/>
        <v>0.7140966059643504</v>
      </c>
      <c r="X86" s="23">
        <f t="shared" si="21"/>
        <v>0.04459745284242606</v>
      </c>
      <c r="Y86" s="23">
        <f t="shared" si="22"/>
        <v>0.2242149560336124</v>
      </c>
      <c r="Z86" s="24"/>
      <c r="AA86" s="23">
        <f t="shared" si="23"/>
        <v>0.9829090148403888</v>
      </c>
      <c r="AB86" s="34">
        <v>156457.14285714287</v>
      </c>
      <c r="AC86" s="26">
        <f t="shared" si="24"/>
        <v>1537.8313615045627</v>
      </c>
      <c r="AD86" s="28"/>
      <c r="AE86" s="29">
        <f>E86/G86</f>
        <v>515815480.0245852</v>
      </c>
      <c r="AF86" s="22">
        <f>(L86/AE86)*100</f>
        <v>0.18239886673334366</v>
      </c>
      <c r="AG86" s="22">
        <f>(P86/AE86)*100</f>
        <v>0.0362800278873136</v>
      </c>
      <c r="AH86" s="22">
        <f>(Q86/AE86)*100</f>
        <v>0.580917588951999</v>
      </c>
      <c r="AI86" s="22">
        <f>(S86/AE86)*100</f>
        <v>0.580917588951999</v>
      </c>
      <c r="AJ86" s="22">
        <f t="shared" si="25"/>
        <v>0.7989999999999999</v>
      </c>
    </row>
    <row r="87" spans="1:36" ht="12.75">
      <c r="A87" s="13" t="s">
        <v>208</v>
      </c>
      <c r="B87" s="14" t="s">
        <v>209</v>
      </c>
      <c r="C87" s="15" t="s">
        <v>84</v>
      </c>
      <c r="D87" s="16"/>
      <c r="E87" s="35">
        <v>2197087444</v>
      </c>
      <c r="F87" s="33">
        <v>71.28</v>
      </c>
      <c r="G87" s="19">
        <f t="shared" si="13"/>
        <v>0.7128</v>
      </c>
      <c r="H87" s="17">
        <v>5837884.77</v>
      </c>
      <c r="I87" s="17">
        <v>0</v>
      </c>
      <c r="J87" s="17">
        <v>0</v>
      </c>
      <c r="K87" s="17">
        <v>320877.6</v>
      </c>
      <c r="L87" s="20">
        <f t="shared" si="14"/>
        <v>6158762.369999999</v>
      </c>
      <c r="M87" s="17">
        <v>19381829</v>
      </c>
      <c r="N87" s="17">
        <v>10917821.72</v>
      </c>
      <c r="O87" s="17">
        <v>0</v>
      </c>
      <c r="P87" s="20">
        <f t="shared" si="15"/>
        <v>30299650.72</v>
      </c>
      <c r="Q87" s="17">
        <v>7414209.58</v>
      </c>
      <c r="R87" s="17">
        <v>298805</v>
      </c>
      <c r="S87" s="21">
        <f t="shared" si="16"/>
        <v>7713014.58</v>
      </c>
      <c r="T87" s="20">
        <f t="shared" si="17"/>
        <v>44171427.669999994</v>
      </c>
      <c r="U87" s="22">
        <f t="shared" si="18"/>
        <v>0.3374562810527809</v>
      </c>
      <c r="V87" s="22">
        <f t="shared" si="19"/>
        <v>0.013600050412922938</v>
      </c>
      <c r="W87" s="22">
        <f t="shared" si="20"/>
        <v>0.3510563314657038</v>
      </c>
      <c r="X87" s="23">
        <f t="shared" si="21"/>
        <v>1.3790826033230927</v>
      </c>
      <c r="Y87" s="23">
        <f t="shared" si="22"/>
        <v>0.28031484986266203</v>
      </c>
      <c r="Z87" s="24"/>
      <c r="AA87" s="23">
        <f t="shared" si="23"/>
        <v>2.0104537846514585</v>
      </c>
      <c r="AB87" s="34">
        <v>748586.0909438288</v>
      </c>
      <c r="AC87" s="26">
        <f t="shared" si="24"/>
        <v>15049.977396754615</v>
      </c>
      <c r="AD87" s="28"/>
      <c r="AE87" s="29">
        <f>E87/G87</f>
        <v>3082333675.6453424</v>
      </c>
      <c r="AF87" s="22">
        <f>(L87/AE87)*100</f>
        <v>0.19980842498210552</v>
      </c>
      <c r="AG87" s="22">
        <f>(P87/AE87)*100</f>
        <v>0.9830100796487006</v>
      </c>
      <c r="AH87" s="22">
        <f>(Q87/AE87)*100</f>
        <v>0.24053883713442223</v>
      </c>
      <c r="AI87" s="22">
        <f>(S87/AE87)*100</f>
        <v>0.2502329530687537</v>
      </c>
      <c r="AJ87" s="22">
        <f t="shared" si="25"/>
        <v>1.433</v>
      </c>
    </row>
    <row r="88" spans="1:36" ht="12.75">
      <c r="A88" s="13" t="s">
        <v>210</v>
      </c>
      <c r="B88" s="14" t="s">
        <v>211</v>
      </c>
      <c r="C88" s="15" t="s">
        <v>84</v>
      </c>
      <c r="D88" s="16"/>
      <c r="E88" s="35">
        <v>1572772007</v>
      </c>
      <c r="F88" s="33">
        <v>93.04</v>
      </c>
      <c r="G88" s="19">
        <f t="shared" si="13"/>
        <v>0.9304000000000001</v>
      </c>
      <c r="H88" s="17">
        <v>3259912.38</v>
      </c>
      <c r="I88" s="17">
        <v>0</v>
      </c>
      <c r="J88" s="17">
        <v>0</v>
      </c>
      <c r="K88" s="17">
        <v>179132.12</v>
      </c>
      <c r="L88" s="20">
        <f t="shared" si="14"/>
        <v>3439044.5</v>
      </c>
      <c r="M88" s="17">
        <v>23418864.5</v>
      </c>
      <c r="N88" s="17">
        <v>0</v>
      </c>
      <c r="O88" s="17">
        <v>0</v>
      </c>
      <c r="P88" s="20">
        <f t="shared" si="15"/>
        <v>23418864.5</v>
      </c>
      <c r="Q88" s="17">
        <v>8090082</v>
      </c>
      <c r="R88" s="17">
        <v>78639</v>
      </c>
      <c r="S88" s="21">
        <f t="shared" si="16"/>
        <v>8168721</v>
      </c>
      <c r="T88" s="20">
        <f t="shared" si="17"/>
        <v>35026630</v>
      </c>
      <c r="U88" s="22">
        <f t="shared" si="18"/>
        <v>0.5143836464530869</v>
      </c>
      <c r="V88" s="22">
        <f t="shared" si="19"/>
        <v>0.005000025410548905</v>
      </c>
      <c r="W88" s="22">
        <f t="shared" si="20"/>
        <v>0.5193836718636358</v>
      </c>
      <c r="X88" s="23">
        <f t="shared" si="21"/>
        <v>1.4890183952771738</v>
      </c>
      <c r="Y88" s="23">
        <f t="shared" si="22"/>
        <v>0.21866134981381313</v>
      </c>
      <c r="Z88" s="24"/>
      <c r="AA88" s="23">
        <f t="shared" si="23"/>
        <v>2.227063416954623</v>
      </c>
      <c r="AB88" s="34">
        <v>421940.8858089786</v>
      </c>
      <c r="AC88" s="26">
        <f t="shared" si="24"/>
        <v>9396.891109026043</v>
      </c>
      <c r="AD88" s="28"/>
      <c r="AE88" s="29">
        <f>E88/G88</f>
        <v>1690425630.9114358</v>
      </c>
      <c r="AF88" s="22">
        <f>(L88/AE88)*100</f>
        <v>0.20344251986677175</v>
      </c>
      <c r="AG88" s="22">
        <f>(P88/AE88)*100</f>
        <v>1.3853827149658826</v>
      </c>
      <c r="AH88" s="22">
        <f>(Q88/AE88)*100</f>
        <v>0.4785825446599521</v>
      </c>
      <c r="AI88" s="22">
        <f>(S88/AE88)*100</f>
        <v>0.4832345683019268</v>
      </c>
      <c r="AJ88" s="22">
        <f t="shared" si="25"/>
        <v>2.071</v>
      </c>
    </row>
    <row r="89" spans="1:36" ht="12.75">
      <c r="A89" s="13" t="s">
        <v>212</v>
      </c>
      <c r="B89" s="14" t="s">
        <v>213</v>
      </c>
      <c r="C89" s="15" t="s">
        <v>84</v>
      </c>
      <c r="D89" s="16"/>
      <c r="E89" s="35">
        <v>1200637032</v>
      </c>
      <c r="F89" s="33">
        <v>103.15</v>
      </c>
      <c r="G89" s="19">
        <f t="shared" si="13"/>
        <v>1.0315</v>
      </c>
      <c r="H89" s="17">
        <v>2225376.8</v>
      </c>
      <c r="I89" s="17">
        <v>0</v>
      </c>
      <c r="J89" s="17">
        <v>0</v>
      </c>
      <c r="K89" s="17">
        <v>122815.69</v>
      </c>
      <c r="L89" s="20">
        <f t="shared" si="14"/>
        <v>2348192.4899999998</v>
      </c>
      <c r="M89" s="17">
        <v>11774837</v>
      </c>
      <c r="N89" s="17">
        <v>0</v>
      </c>
      <c r="O89" s="17">
        <v>0</v>
      </c>
      <c r="P89" s="20">
        <f t="shared" si="15"/>
        <v>11774837</v>
      </c>
      <c r="Q89" s="17">
        <v>7054697</v>
      </c>
      <c r="R89" s="17">
        <v>0</v>
      </c>
      <c r="S89" s="21">
        <f t="shared" si="16"/>
        <v>7054697</v>
      </c>
      <c r="T89" s="20">
        <f t="shared" si="17"/>
        <v>21177726.490000002</v>
      </c>
      <c r="U89" s="22">
        <f t="shared" si="18"/>
        <v>0.5875794942163669</v>
      </c>
      <c r="V89" s="22">
        <f t="shared" si="19"/>
        <v>0</v>
      </c>
      <c r="W89" s="22">
        <f t="shared" si="20"/>
        <v>0.5875794942163669</v>
      </c>
      <c r="X89" s="23">
        <f t="shared" si="21"/>
        <v>0.9807157938803274</v>
      </c>
      <c r="Y89" s="23">
        <f t="shared" si="22"/>
        <v>0.19557888249443897</v>
      </c>
      <c r="Z89" s="24"/>
      <c r="AA89" s="23">
        <f t="shared" si="23"/>
        <v>1.7638741705911336</v>
      </c>
      <c r="AB89" s="34">
        <v>411227.36549165123</v>
      </c>
      <c r="AC89" s="26">
        <f t="shared" si="24"/>
        <v>7253.533282309632</v>
      </c>
      <c r="AD89" s="28"/>
      <c r="AE89" s="29">
        <f>E89/G89</f>
        <v>1163971916.6262724</v>
      </c>
      <c r="AF89" s="22">
        <f>(L89/AE89)*100</f>
        <v>0.2017396172930138</v>
      </c>
      <c r="AG89" s="22">
        <f>(P89/AE89)*100</f>
        <v>1.0116083413875576</v>
      </c>
      <c r="AH89" s="22">
        <f>(Q89/AE89)*100</f>
        <v>0.6060882482841825</v>
      </c>
      <c r="AI89" s="22">
        <f>(S89/AE89)*100</f>
        <v>0.6060882482841825</v>
      </c>
      <c r="AJ89" s="22">
        <f t="shared" si="25"/>
        <v>1.8199999999999998</v>
      </c>
    </row>
    <row r="90" spans="1:36" ht="12.75">
      <c r="A90" s="13" t="s">
        <v>214</v>
      </c>
      <c r="B90" s="14" t="s">
        <v>215</v>
      </c>
      <c r="C90" s="15" t="s">
        <v>84</v>
      </c>
      <c r="D90" s="16"/>
      <c r="E90" s="35">
        <v>1915851475</v>
      </c>
      <c r="F90" s="33">
        <v>98.96</v>
      </c>
      <c r="G90" s="19">
        <f t="shared" si="13"/>
        <v>0.9895999999999999</v>
      </c>
      <c r="H90" s="17">
        <v>3619131.98</v>
      </c>
      <c r="I90" s="17">
        <v>0</v>
      </c>
      <c r="J90" s="17">
        <v>0</v>
      </c>
      <c r="K90" s="17">
        <v>198927.29</v>
      </c>
      <c r="L90" s="20">
        <f t="shared" si="14"/>
        <v>3818059.27</v>
      </c>
      <c r="M90" s="17">
        <v>0</v>
      </c>
      <c r="N90" s="17">
        <v>20923499.72</v>
      </c>
      <c r="O90" s="17">
        <v>0</v>
      </c>
      <c r="P90" s="20">
        <f t="shared" si="15"/>
        <v>20923499.72</v>
      </c>
      <c r="Q90" s="17">
        <v>8808095</v>
      </c>
      <c r="R90" s="17">
        <v>0</v>
      </c>
      <c r="S90" s="21">
        <f t="shared" si="16"/>
        <v>8808095</v>
      </c>
      <c r="T90" s="20">
        <f t="shared" si="17"/>
        <v>33549653.99</v>
      </c>
      <c r="U90" s="22">
        <f t="shared" si="18"/>
        <v>0.4597483215654804</v>
      </c>
      <c r="V90" s="22">
        <f t="shared" si="19"/>
        <v>0</v>
      </c>
      <c r="W90" s="22">
        <f t="shared" si="20"/>
        <v>0.4597483215654804</v>
      </c>
      <c r="X90" s="23">
        <f t="shared" si="21"/>
        <v>1.0921253548634295</v>
      </c>
      <c r="Y90" s="23">
        <f t="shared" si="22"/>
        <v>0.19928785293755613</v>
      </c>
      <c r="Z90" s="24"/>
      <c r="AA90" s="23">
        <f t="shared" si="23"/>
        <v>1.751161529366466</v>
      </c>
      <c r="AB90" s="34">
        <v>549483.0764671013</v>
      </c>
      <c r="AC90" s="26">
        <f t="shared" si="24"/>
        <v>9622.3362454712</v>
      </c>
      <c r="AD90" s="28"/>
      <c r="AE90" s="29">
        <f>E90/G90</f>
        <v>1935985726.5561845</v>
      </c>
      <c r="AF90" s="22">
        <f>(L90/AE90)*100</f>
        <v>0.19721525926700553</v>
      </c>
      <c r="AG90" s="22">
        <f>(P90/AE90)*100</f>
        <v>1.0807672511728497</v>
      </c>
      <c r="AH90" s="22">
        <f>(Q90/AE90)*100</f>
        <v>0.4549669390211994</v>
      </c>
      <c r="AI90" s="22">
        <f>(S90/AE90)*100</f>
        <v>0.4549669390211994</v>
      </c>
      <c r="AJ90" s="22">
        <f t="shared" si="25"/>
        <v>1.733</v>
      </c>
    </row>
    <row r="91" spans="1:36" ht="12.75">
      <c r="A91" s="13" t="s">
        <v>216</v>
      </c>
      <c r="B91" s="14" t="s">
        <v>217</v>
      </c>
      <c r="C91" s="15" t="s">
        <v>84</v>
      </c>
      <c r="D91" s="16"/>
      <c r="E91" s="35">
        <v>1697548928</v>
      </c>
      <c r="F91" s="33">
        <v>83.81</v>
      </c>
      <c r="G91" s="19">
        <f t="shared" si="13"/>
        <v>0.8381000000000001</v>
      </c>
      <c r="H91" s="17">
        <v>3801915.26</v>
      </c>
      <c r="I91" s="17">
        <v>0</v>
      </c>
      <c r="J91" s="17">
        <v>0</v>
      </c>
      <c r="K91" s="17">
        <v>209062.48</v>
      </c>
      <c r="L91" s="20">
        <f t="shared" si="14"/>
        <v>4010977.7399999998</v>
      </c>
      <c r="M91" s="17">
        <v>0</v>
      </c>
      <c r="N91" s="17">
        <v>20719785.27</v>
      </c>
      <c r="O91" s="17">
        <v>0</v>
      </c>
      <c r="P91" s="20">
        <f t="shared" si="15"/>
        <v>20719785.27</v>
      </c>
      <c r="Q91" s="17">
        <v>11462531</v>
      </c>
      <c r="R91" s="17">
        <v>0</v>
      </c>
      <c r="S91" s="21">
        <f t="shared" si="16"/>
        <v>11462531</v>
      </c>
      <c r="T91" s="20">
        <f t="shared" si="17"/>
        <v>36193294.01</v>
      </c>
      <c r="U91" s="22">
        <f t="shared" si="18"/>
        <v>0.6752400953476376</v>
      </c>
      <c r="V91" s="22">
        <f t="shared" si="19"/>
        <v>0</v>
      </c>
      <c r="W91" s="22">
        <f t="shared" si="20"/>
        <v>0.6752400953476376</v>
      </c>
      <c r="X91" s="23">
        <f t="shared" si="21"/>
        <v>1.2205707257234355</v>
      </c>
      <c r="Y91" s="23">
        <f t="shared" si="22"/>
        <v>0.23628053800638377</v>
      </c>
      <c r="Z91" s="24"/>
      <c r="AA91" s="23">
        <f t="shared" si="23"/>
        <v>2.132091359077457</v>
      </c>
      <c r="AB91" s="34">
        <v>397230.53311793215</v>
      </c>
      <c r="AC91" s="26">
        <f t="shared" si="24"/>
        <v>8469.317872224748</v>
      </c>
      <c r="AD91" s="28"/>
      <c r="AE91" s="29">
        <f>E91/G91</f>
        <v>2025473007.9942727</v>
      </c>
      <c r="AF91" s="22">
        <f>(L91/AE91)*100</f>
        <v>0.1980267189031502</v>
      </c>
      <c r="AG91" s="22">
        <f>(P91/AE91)*100</f>
        <v>1.0229603252288113</v>
      </c>
      <c r="AH91" s="22">
        <f>(Q91/AE91)*100</f>
        <v>0.5659187239108551</v>
      </c>
      <c r="AI91" s="22">
        <f>(S91/AE91)*100</f>
        <v>0.5659187239108551</v>
      </c>
      <c r="AJ91" s="22">
        <f t="shared" si="25"/>
        <v>1.787</v>
      </c>
    </row>
    <row r="92" spans="1:36" ht="12.75">
      <c r="A92" s="13" t="s">
        <v>218</v>
      </c>
      <c r="B92" s="14" t="s">
        <v>219</v>
      </c>
      <c r="C92" s="15" t="s">
        <v>84</v>
      </c>
      <c r="D92" s="16"/>
      <c r="E92" s="35">
        <v>1705598808</v>
      </c>
      <c r="F92" s="33">
        <v>73.14</v>
      </c>
      <c r="G92" s="19">
        <f t="shared" si="13"/>
        <v>0.7314</v>
      </c>
      <c r="H92" s="17">
        <v>4125459.51</v>
      </c>
      <c r="I92" s="17">
        <v>0</v>
      </c>
      <c r="J92" s="17">
        <v>0</v>
      </c>
      <c r="K92" s="17">
        <v>226980.16</v>
      </c>
      <c r="L92" s="20">
        <f t="shared" si="14"/>
        <v>4352439.67</v>
      </c>
      <c r="M92" s="17">
        <v>12713485.5</v>
      </c>
      <c r="N92" s="17">
        <v>10340688.51</v>
      </c>
      <c r="O92" s="17">
        <v>0</v>
      </c>
      <c r="P92" s="20">
        <f t="shared" si="15"/>
        <v>23054174.009999998</v>
      </c>
      <c r="Q92" s="17">
        <v>7538747</v>
      </c>
      <c r="R92" s="17">
        <v>170959</v>
      </c>
      <c r="S92" s="21">
        <f t="shared" si="16"/>
        <v>7709706</v>
      </c>
      <c r="T92" s="20">
        <f t="shared" si="17"/>
        <v>35116319.68</v>
      </c>
      <c r="U92" s="22">
        <f t="shared" si="18"/>
        <v>0.44200001575048004</v>
      </c>
      <c r="V92" s="22">
        <f t="shared" si="19"/>
        <v>0.010023400532301498</v>
      </c>
      <c r="W92" s="22">
        <f t="shared" si="20"/>
        <v>0.45202341628278153</v>
      </c>
      <c r="X92" s="23">
        <f t="shared" si="21"/>
        <v>1.351676250116141</v>
      </c>
      <c r="Y92" s="23">
        <f t="shared" si="22"/>
        <v>0.2551854310395367</v>
      </c>
      <c r="Z92" s="24"/>
      <c r="AA92" s="23">
        <f t="shared" si="23"/>
        <v>2.058885097438459</v>
      </c>
      <c r="AB92" s="34">
        <v>654915.6350053361</v>
      </c>
      <c r="AC92" s="26">
        <f t="shared" si="24"/>
        <v>13483.960409919318</v>
      </c>
      <c r="AD92" s="28"/>
      <c r="AE92" s="29">
        <f>E92/G92</f>
        <v>2331964462.674323</v>
      </c>
      <c r="AF92" s="22">
        <f>(L92/AE92)*100</f>
        <v>0.18664262426231715</v>
      </c>
      <c r="AG92" s="22">
        <f>(P92/AE92)*100</f>
        <v>0.9886160093349454</v>
      </c>
      <c r="AH92" s="22">
        <f>(Q92/AE92)*100</f>
        <v>0.3232788115199011</v>
      </c>
      <c r="AI92" s="22">
        <f>(S92/AE92)*100</f>
        <v>0.33060992666922645</v>
      </c>
      <c r="AJ92" s="22">
        <f t="shared" si="25"/>
        <v>1.507</v>
      </c>
    </row>
    <row r="93" spans="1:36" ht="12.75">
      <c r="A93" s="13" t="s">
        <v>220</v>
      </c>
      <c r="B93" s="14" t="s">
        <v>221</v>
      </c>
      <c r="C93" s="15" t="s">
        <v>84</v>
      </c>
      <c r="D93" s="16"/>
      <c r="E93" s="35">
        <v>781580880</v>
      </c>
      <c r="F93" s="33">
        <v>60.57</v>
      </c>
      <c r="G93" s="19">
        <f t="shared" si="13"/>
        <v>0.6057</v>
      </c>
      <c r="H93" s="17">
        <v>2481509.63</v>
      </c>
      <c r="I93" s="17">
        <v>0</v>
      </c>
      <c r="J93" s="17">
        <v>0</v>
      </c>
      <c r="K93" s="17">
        <v>136391.98</v>
      </c>
      <c r="L93" s="20">
        <f t="shared" si="14"/>
        <v>2617901.61</v>
      </c>
      <c r="M93" s="17">
        <v>12984973</v>
      </c>
      <c r="N93" s="17">
        <v>0</v>
      </c>
      <c r="O93" s="17">
        <v>0</v>
      </c>
      <c r="P93" s="20">
        <f t="shared" si="15"/>
        <v>12984973</v>
      </c>
      <c r="Q93" s="17">
        <v>9411158</v>
      </c>
      <c r="R93" s="17">
        <v>0</v>
      </c>
      <c r="S93" s="21">
        <f t="shared" si="16"/>
        <v>9411158</v>
      </c>
      <c r="T93" s="20">
        <f t="shared" si="17"/>
        <v>25014032.61</v>
      </c>
      <c r="U93" s="22">
        <f t="shared" si="18"/>
        <v>1.2041182481331938</v>
      </c>
      <c r="V93" s="22">
        <f t="shared" si="19"/>
        <v>0</v>
      </c>
      <c r="W93" s="22">
        <f t="shared" si="20"/>
        <v>1.2041182481331938</v>
      </c>
      <c r="X93" s="23">
        <f t="shared" si="21"/>
        <v>1.6613729087129152</v>
      </c>
      <c r="Y93" s="23">
        <f t="shared" si="22"/>
        <v>0.3349495461045567</v>
      </c>
      <c r="Z93" s="24"/>
      <c r="AA93" s="23">
        <f t="shared" si="23"/>
        <v>3.200440702950666</v>
      </c>
      <c r="AB93" s="34">
        <v>234551.57258064515</v>
      </c>
      <c r="AC93" s="26">
        <f t="shared" si="24"/>
        <v>7506.683998281841</v>
      </c>
      <c r="AD93" s="28"/>
      <c r="AE93" s="29">
        <f>E93/G93</f>
        <v>1290376225.8543832</v>
      </c>
      <c r="AF93" s="22">
        <f>(L93/AE93)*100</f>
        <v>0.20287894007553</v>
      </c>
      <c r="AG93" s="22">
        <f>(P93/AE93)*100</f>
        <v>1.006293570807413</v>
      </c>
      <c r="AH93" s="22">
        <f>(Q93/AE93)*100</f>
        <v>0.7293344228942755</v>
      </c>
      <c r="AI93" s="22">
        <f>(S93/AE93)*100</f>
        <v>0.7293344228942755</v>
      </c>
      <c r="AJ93" s="22">
        <f t="shared" si="25"/>
        <v>1.9380000000000002</v>
      </c>
    </row>
    <row r="94" spans="1:36" ht="12.75">
      <c r="A94" s="13" t="s">
        <v>222</v>
      </c>
      <c r="B94" s="14" t="s">
        <v>223</v>
      </c>
      <c r="C94" s="15" t="s">
        <v>84</v>
      </c>
      <c r="D94" s="16"/>
      <c r="E94" s="35">
        <v>4717763898</v>
      </c>
      <c r="F94" s="33">
        <v>100.55</v>
      </c>
      <c r="G94" s="19">
        <f t="shared" si="13"/>
        <v>1.0055</v>
      </c>
      <c r="H94" s="17">
        <v>8624821.29</v>
      </c>
      <c r="I94" s="17">
        <v>0</v>
      </c>
      <c r="J94" s="17">
        <v>0</v>
      </c>
      <c r="K94" s="17">
        <v>474651.6</v>
      </c>
      <c r="L94" s="20">
        <f t="shared" si="14"/>
        <v>9099472.889999999</v>
      </c>
      <c r="M94" s="17">
        <v>30874470</v>
      </c>
      <c r="N94" s="17">
        <v>16589619.37</v>
      </c>
      <c r="O94" s="17">
        <v>0</v>
      </c>
      <c r="P94" s="20">
        <f t="shared" si="15"/>
        <v>47464089.37</v>
      </c>
      <c r="Q94" s="17">
        <v>10533252</v>
      </c>
      <c r="R94" s="17">
        <v>235888</v>
      </c>
      <c r="S94" s="21">
        <f t="shared" si="16"/>
        <v>10769140</v>
      </c>
      <c r="T94" s="20">
        <f t="shared" si="17"/>
        <v>67332702.25999999</v>
      </c>
      <c r="U94" s="22">
        <f t="shared" si="18"/>
        <v>0.22326789190246166</v>
      </c>
      <c r="V94" s="22">
        <f t="shared" si="19"/>
        <v>0.004999995868805557</v>
      </c>
      <c r="W94" s="22">
        <f t="shared" si="20"/>
        <v>0.2282678877712672</v>
      </c>
      <c r="X94" s="23">
        <f t="shared" si="21"/>
        <v>1.0060717406846373</v>
      </c>
      <c r="Y94" s="23">
        <f t="shared" si="22"/>
        <v>0.19287681805902868</v>
      </c>
      <c r="Z94" s="24"/>
      <c r="AA94" s="23">
        <f t="shared" si="23"/>
        <v>1.427216446514933</v>
      </c>
      <c r="AB94" s="34">
        <v>796878.9427177449</v>
      </c>
      <c r="AC94" s="26">
        <f t="shared" si="24"/>
        <v>11373.187329281967</v>
      </c>
      <c r="AD94" s="28"/>
      <c r="AE94" s="29">
        <f>E94/G94</f>
        <v>4691958128.29438</v>
      </c>
      <c r="AF94" s="22">
        <f>(L94/AE94)*100</f>
        <v>0.19393764055835336</v>
      </c>
      <c r="AG94" s="22">
        <f>(P94/AE94)*100</f>
        <v>1.011605135258403</v>
      </c>
      <c r="AH94" s="22">
        <f>(Q94/AE94)*100</f>
        <v>0.2244958653079252</v>
      </c>
      <c r="AI94" s="22">
        <f>(S94/AE94)*100</f>
        <v>0.22952336115400918</v>
      </c>
      <c r="AJ94" s="22">
        <f t="shared" si="25"/>
        <v>1.436</v>
      </c>
    </row>
    <row r="95" spans="1:36" ht="12.75">
      <c r="A95" s="13" t="s">
        <v>224</v>
      </c>
      <c r="B95" s="14" t="s">
        <v>225</v>
      </c>
      <c r="C95" s="15" t="s">
        <v>226</v>
      </c>
      <c r="D95" s="16"/>
      <c r="E95" s="35">
        <v>198952981</v>
      </c>
      <c r="F95" s="33">
        <v>97.3</v>
      </c>
      <c r="G95" s="19">
        <f t="shared" si="13"/>
        <v>0.973</v>
      </c>
      <c r="H95" s="17">
        <v>571813.71</v>
      </c>
      <c r="I95" s="17">
        <v>54345.26</v>
      </c>
      <c r="J95" s="17">
        <v>0</v>
      </c>
      <c r="K95" s="17">
        <v>73789.66</v>
      </c>
      <c r="L95" s="20">
        <f t="shared" si="14"/>
        <v>699948.63</v>
      </c>
      <c r="M95" s="17">
        <v>1148394</v>
      </c>
      <c r="N95" s="17">
        <v>861924.51</v>
      </c>
      <c r="O95" s="17">
        <v>0</v>
      </c>
      <c r="P95" s="20">
        <f t="shared" si="15"/>
        <v>2010318.51</v>
      </c>
      <c r="Q95" s="17">
        <v>24000</v>
      </c>
      <c r="R95" s="17">
        <v>0</v>
      </c>
      <c r="S95" s="21">
        <f t="shared" si="16"/>
        <v>24000</v>
      </c>
      <c r="T95" s="20">
        <f t="shared" si="17"/>
        <v>2734267.14</v>
      </c>
      <c r="U95" s="22">
        <f t="shared" si="18"/>
        <v>0.012063151745386514</v>
      </c>
      <c r="V95" s="22">
        <f t="shared" si="19"/>
        <v>0</v>
      </c>
      <c r="W95" s="22">
        <f t="shared" si="20"/>
        <v>0.012063151745386514</v>
      </c>
      <c r="X95" s="23">
        <f t="shared" si="21"/>
        <v>1.0104490517787215</v>
      </c>
      <c r="Y95" s="23">
        <f t="shared" si="22"/>
        <v>0.3518161057360583</v>
      </c>
      <c r="Z95" s="24"/>
      <c r="AA95" s="23">
        <f t="shared" si="23"/>
        <v>1.3743283092601664</v>
      </c>
      <c r="AB95" s="34">
        <v>277703.26086956525</v>
      </c>
      <c r="AC95" s="26">
        <f t="shared" si="24"/>
        <v>3816.5545298690454</v>
      </c>
      <c r="AD95" s="28"/>
      <c r="AE95" s="29">
        <f>E95/G95</f>
        <v>204473772.86742035</v>
      </c>
      <c r="AF95" s="22">
        <f>(L95/AE95)*100</f>
        <v>0.34231707088118474</v>
      </c>
      <c r="AG95" s="22">
        <f>(P95/AE95)*100</f>
        <v>0.9831669273806961</v>
      </c>
      <c r="AH95" s="22">
        <f>(Q95/AE95)*100</f>
        <v>0.011737446648261079</v>
      </c>
      <c r="AI95" s="22">
        <f>(S95/AE95)*100</f>
        <v>0.011737446648261079</v>
      </c>
      <c r="AJ95" s="22">
        <f t="shared" si="25"/>
        <v>1.337</v>
      </c>
    </row>
    <row r="96" spans="1:36" ht="12.75">
      <c r="A96" s="13" t="s">
        <v>227</v>
      </c>
      <c r="B96" s="14" t="s">
        <v>228</v>
      </c>
      <c r="C96" s="15" t="s">
        <v>226</v>
      </c>
      <c r="D96" s="16"/>
      <c r="E96" s="35">
        <v>83907600</v>
      </c>
      <c r="F96" s="33">
        <v>52.13</v>
      </c>
      <c r="G96" s="19">
        <f t="shared" si="13"/>
        <v>0.5213</v>
      </c>
      <c r="H96" s="17">
        <v>483276.57</v>
      </c>
      <c r="I96" s="17">
        <v>45921.62</v>
      </c>
      <c r="J96" s="17">
        <v>0</v>
      </c>
      <c r="K96" s="17">
        <v>62342.83</v>
      </c>
      <c r="L96" s="20">
        <f t="shared" si="14"/>
        <v>591541.02</v>
      </c>
      <c r="M96" s="17">
        <v>2677354</v>
      </c>
      <c r="N96" s="17">
        <v>0</v>
      </c>
      <c r="O96" s="17">
        <v>0</v>
      </c>
      <c r="P96" s="20">
        <f t="shared" si="15"/>
        <v>2677354</v>
      </c>
      <c r="Q96" s="17">
        <v>1212335.11</v>
      </c>
      <c r="R96" s="17">
        <v>0</v>
      </c>
      <c r="S96" s="21">
        <f t="shared" si="16"/>
        <v>1212335.11</v>
      </c>
      <c r="T96" s="20">
        <f t="shared" si="17"/>
        <v>4481230.13</v>
      </c>
      <c r="U96" s="22">
        <f t="shared" si="18"/>
        <v>1.4448454132879502</v>
      </c>
      <c r="V96" s="22">
        <f t="shared" si="19"/>
        <v>0</v>
      </c>
      <c r="W96" s="22">
        <f t="shared" si="20"/>
        <v>1.4448454132879502</v>
      </c>
      <c r="X96" s="23">
        <f t="shared" si="21"/>
        <v>3.1908361101974076</v>
      </c>
      <c r="Y96" s="23">
        <f t="shared" si="22"/>
        <v>0.704990990089098</v>
      </c>
      <c r="Z96" s="24"/>
      <c r="AA96" s="23">
        <f t="shared" si="23"/>
        <v>5.3406725135744555</v>
      </c>
      <c r="AB96" s="34">
        <v>87485.35178777394</v>
      </c>
      <c r="AC96" s="26">
        <f t="shared" si="24"/>
        <v>4672.306136333561</v>
      </c>
      <c r="AD96" s="28"/>
      <c r="AE96" s="29">
        <f>E96/G96</f>
        <v>160958373.29752544</v>
      </c>
      <c r="AF96" s="22">
        <f>(L96/AE96)*100</f>
        <v>0.3675118031334468</v>
      </c>
      <c r="AG96" s="22">
        <f>(P96/AE96)*100</f>
        <v>1.6633828642459085</v>
      </c>
      <c r="AH96" s="22">
        <f>(Q96/AE96)*100</f>
        <v>0.7531979139470083</v>
      </c>
      <c r="AI96" s="22">
        <f>(S96/AE96)*100</f>
        <v>0.7531979139470083</v>
      </c>
      <c r="AJ96" s="22">
        <f t="shared" si="25"/>
        <v>2.7840000000000003</v>
      </c>
    </row>
    <row r="97" spans="1:36" ht="12.75">
      <c r="A97" s="13" t="s">
        <v>229</v>
      </c>
      <c r="B97" s="14" t="s">
        <v>230</v>
      </c>
      <c r="C97" s="15" t="s">
        <v>226</v>
      </c>
      <c r="D97" s="16"/>
      <c r="E97" s="35">
        <v>400606464</v>
      </c>
      <c r="F97" s="33">
        <v>102.14</v>
      </c>
      <c r="G97" s="19">
        <f t="shared" si="13"/>
        <v>1.0214</v>
      </c>
      <c r="H97" s="17">
        <v>1190589.46</v>
      </c>
      <c r="I97" s="17">
        <v>113135.09</v>
      </c>
      <c r="J97" s="17">
        <v>0</v>
      </c>
      <c r="K97" s="17">
        <v>153624.4</v>
      </c>
      <c r="L97" s="20">
        <f t="shared" si="14"/>
        <v>1457348.95</v>
      </c>
      <c r="M97" s="17">
        <v>0</v>
      </c>
      <c r="N97" s="17">
        <v>5138580.68</v>
      </c>
      <c r="O97" s="17">
        <v>0</v>
      </c>
      <c r="P97" s="20">
        <f t="shared" si="15"/>
        <v>5138580.68</v>
      </c>
      <c r="Q97" s="17">
        <v>2947391</v>
      </c>
      <c r="R97" s="17">
        <v>0</v>
      </c>
      <c r="S97" s="21">
        <f t="shared" si="16"/>
        <v>2947391</v>
      </c>
      <c r="T97" s="20">
        <f t="shared" si="17"/>
        <v>9543320.629999999</v>
      </c>
      <c r="U97" s="22">
        <f t="shared" si="18"/>
        <v>0.7357322621733833</v>
      </c>
      <c r="V97" s="22">
        <f t="shared" si="19"/>
        <v>0</v>
      </c>
      <c r="W97" s="22">
        <f t="shared" si="20"/>
        <v>0.7357322621733833</v>
      </c>
      <c r="X97" s="23">
        <f t="shared" si="21"/>
        <v>1.2827003909752188</v>
      </c>
      <c r="Y97" s="23">
        <f t="shared" si="22"/>
        <v>0.36378568020310326</v>
      </c>
      <c r="Z97" s="24"/>
      <c r="AA97" s="23">
        <f t="shared" si="23"/>
        <v>2.3822183333517053</v>
      </c>
      <c r="AB97" s="34">
        <v>246033.16582914573</v>
      </c>
      <c r="AC97" s="26">
        <f t="shared" si="24"/>
        <v>5861.047182507513</v>
      </c>
      <c r="AD97" s="28"/>
      <c r="AE97" s="29">
        <f>E97/G97</f>
        <v>392213103.583317</v>
      </c>
      <c r="AF97" s="22">
        <f>(L97/AE97)*100</f>
        <v>0.3715706937594497</v>
      </c>
      <c r="AG97" s="22">
        <f>(P97/AE97)*100</f>
        <v>1.3101501793420889</v>
      </c>
      <c r="AH97" s="22">
        <f>(Q97/AE97)*100</f>
        <v>0.7514769325838937</v>
      </c>
      <c r="AI97" s="22">
        <f>(S97/AE97)*100</f>
        <v>0.7514769325838937</v>
      </c>
      <c r="AJ97" s="22">
        <f t="shared" si="25"/>
        <v>2.433</v>
      </c>
    </row>
    <row r="98" spans="1:36" ht="12.75">
      <c r="A98" s="13" t="s">
        <v>231</v>
      </c>
      <c r="B98" s="14" t="s">
        <v>232</v>
      </c>
      <c r="C98" s="15" t="s">
        <v>226</v>
      </c>
      <c r="D98" s="16" t="s">
        <v>57</v>
      </c>
      <c r="E98" s="35">
        <v>1512998996</v>
      </c>
      <c r="F98" s="33">
        <v>103.3</v>
      </c>
      <c r="G98" s="19">
        <f t="shared" si="13"/>
        <v>1.033</v>
      </c>
      <c r="H98" s="17">
        <v>4494681.56</v>
      </c>
      <c r="I98" s="17">
        <v>427121.23</v>
      </c>
      <c r="J98" s="17">
        <v>0</v>
      </c>
      <c r="K98" s="17">
        <v>579981.13</v>
      </c>
      <c r="L98" s="20">
        <f t="shared" si="14"/>
        <v>5501783.919999999</v>
      </c>
      <c r="M98" s="17">
        <v>0</v>
      </c>
      <c r="N98" s="17">
        <v>19398605.41</v>
      </c>
      <c r="O98" s="17">
        <v>0</v>
      </c>
      <c r="P98" s="20">
        <f t="shared" si="15"/>
        <v>19398605.41</v>
      </c>
      <c r="Q98" s="17">
        <v>4642570</v>
      </c>
      <c r="R98" s="17">
        <v>453647</v>
      </c>
      <c r="S98" s="21">
        <f t="shared" si="16"/>
        <v>5096217</v>
      </c>
      <c r="T98" s="20">
        <f t="shared" si="17"/>
        <v>29996606.33</v>
      </c>
      <c r="U98" s="22">
        <f t="shared" si="18"/>
        <v>0.30684554400061215</v>
      </c>
      <c r="V98" s="22">
        <f t="shared" si="19"/>
        <v>0.02998329815150783</v>
      </c>
      <c r="W98" s="22">
        <f t="shared" si="20"/>
        <v>0.33682884215211994</v>
      </c>
      <c r="X98" s="23">
        <f t="shared" si="21"/>
        <v>1.2821294304414725</v>
      </c>
      <c r="Y98" s="23">
        <f t="shared" si="22"/>
        <v>0.36363434044208703</v>
      </c>
      <c r="Z98" s="24"/>
      <c r="AA98" s="23">
        <f t="shared" si="23"/>
        <v>1.9825926130356795</v>
      </c>
      <c r="AB98" s="34">
        <v>303292.081189251</v>
      </c>
      <c r="AC98" s="26">
        <f t="shared" si="24"/>
        <v>6013.046397580266</v>
      </c>
      <c r="AD98" s="28"/>
      <c r="AE98" s="29">
        <f>E98/G98</f>
        <v>1464665049.370765</v>
      </c>
      <c r="AF98" s="22">
        <f>(L98/AE98)*100</f>
        <v>0.37563427367667584</v>
      </c>
      <c r="AG98" s="22">
        <f>(P98/AE98)*100</f>
        <v>1.3244397016460412</v>
      </c>
      <c r="AH98" s="22">
        <f>(Q98/AE98)*100</f>
        <v>0.3169714469526323</v>
      </c>
      <c r="AI98" s="22">
        <f>(S98/AE98)*100</f>
        <v>0.34794419394313986</v>
      </c>
      <c r="AJ98" s="22">
        <f t="shared" si="25"/>
        <v>2.048</v>
      </c>
    </row>
    <row r="99" spans="1:36" ht="12.75">
      <c r="A99" s="13" t="s">
        <v>233</v>
      </c>
      <c r="B99" s="14" t="s">
        <v>234</v>
      </c>
      <c r="C99" s="15" t="s">
        <v>226</v>
      </c>
      <c r="D99" s="16"/>
      <c r="E99" s="35">
        <v>435372761</v>
      </c>
      <c r="F99" s="33">
        <v>55.58</v>
      </c>
      <c r="G99" s="19">
        <f t="shared" si="13"/>
        <v>0.5558</v>
      </c>
      <c r="H99" s="17">
        <v>2496306.62</v>
      </c>
      <c r="I99" s="17">
        <v>237206.69</v>
      </c>
      <c r="J99" s="17">
        <v>0</v>
      </c>
      <c r="K99" s="17">
        <v>322032.34</v>
      </c>
      <c r="L99" s="20">
        <f t="shared" si="14"/>
        <v>3055545.65</v>
      </c>
      <c r="M99" s="17">
        <v>8921698.5</v>
      </c>
      <c r="N99" s="17">
        <v>0</v>
      </c>
      <c r="O99" s="17">
        <v>0</v>
      </c>
      <c r="P99" s="20">
        <f t="shared" si="15"/>
        <v>8921698.5</v>
      </c>
      <c r="Q99" s="17">
        <v>5551442.15</v>
      </c>
      <c r="R99" s="17">
        <v>0</v>
      </c>
      <c r="S99" s="21">
        <f t="shared" si="16"/>
        <v>5551442.15</v>
      </c>
      <c r="T99" s="20">
        <f t="shared" si="17"/>
        <v>17528686.3</v>
      </c>
      <c r="U99" s="22">
        <f t="shared" si="18"/>
        <v>1.2751009358621774</v>
      </c>
      <c r="V99" s="22">
        <f t="shared" si="19"/>
        <v>0</v>
      </c>
      <c r="W99" s="22">
        <f t="shared" si="20"/>
        <v>1.2751009358621774</v>
      </c>
      <c r="X99" s="23">
        <f t="shared" si="21"/>
        <v>2.0492091603314613</v>
      </c>
      <c r="Y99" s="23">
        <f t="shared" si="22"/>
        <v>0.7018228800032807</v>
      </c>
      <c r="Z99" s="24"/>
      <c r="AA99" s="23">
        <f t="shared" si="23"/>
        <v>4.026132976196919</v>
      </c>
      <c r="AB99" s="34">
        <v>95679.13312693499</v>
      </c>
      <c r="AC99" s="26">
        <f t="shared" si="24"/>
        <v>3852.1691301628803</v>
      </c>
      <c r="AD99" s="28"/>
      <c r="AE99" s="29">
        <f>E99/G99</f>
        <v>783326306.225261</v>
      </c>
      <c r="AF99" s="22">
        <f>(L99/AE99)*100</f>
        <v>0.3900731567058233</v>
      </c>
      <c r="AG99" s="22">
        <f>(P99/AE99)*100</f>
        <v>1.1389504513122262</v>
      </c>
      <c r="AH99" s="22">
        <f>(Q99/AE99)*100</f>
        <v>0.708701100152198</v>
      </c>
      <c r="AI99" s="22">
        <f>(S99/AE99)*100</f>
        <v>0.708701100152198</v>
      </c>
      <c r="AJ99" s="22">
        <f t="shared" si="25"/>
        <v>2.238</v>
      </c>
    </row>
    <row r="100" spans="1:36" ht="12.75">
      <c r="A100" s="13" t="s">
        <v>235</v>
      </c>
      <c r="B100" s="14" t="s">
        <v>236</v>
      </c>
      <c r="C100" s="15" t="s">
        <v>226</v>
      </c>
      <c r="D100" s="16"/>
      <c r="E100" s="35">
        <v>2394714951</v>
      </c>
      <c r="F100" s="33">
        <v>87.65</v>
      </c>
      <c r="G100" s="19">
        <f t="shared" si="13"/>
        <v>0.8765000000000001</v>
      </c>
      <c r="H100" s="17">
        <v>8852496.7</v>
      </c>
      <c r="I100" s="17">
        <v>841197.91</v>
      </c>
      <c r="J100" s="17">
        <v>0</v>
      </c>
      <c r="K100" s="17">
        <v>1142076.18</v>
      </c>
      <c r="L100" s="20">
        <f t="shared" si="14"/>
        <v>10835770.79</v>
      </c>
      <c r="M100" s="17">
        <v>35875017</v>
      </c>
      <c r="N100" s="17">
        <v>0</v>
      </c>
      <c r="O100" s="17">
        <v>0</v>
      </c>
      <c r="P100" s="20">
        <f t="shared" si="15"/>
        <v>35875017</v>
      </c>
      <c r="Q100" s="17">
        <v>8420271</v>
      </c>
      <c r="R100" s="17">
        <v>0</v>
      </c>
      <c r="S100" s="21">
        <f t="shared" si="16"/>
        <v>8420271</v>
      </c>
      <c r="T100" s="20">
        <f t="shared" si="17"/>
        <v>55131058.79</v>
      </c>
      <c r="U100" s="22">
        <f t="shared" si="18"/>
        <v>0.3516189263563002</v>
      </c>
      <c r="V100" s="22">
        <f t="shared" si="19"/>
        <v>0</v>
      </c>
      <c r="W100" s="22">
        <f t="shared" si="20"/>
        <v>0.3516189263563002</v>
      </c>
      <c r="X100" s="23">
        <f t="shared" si="21"/>
        <v>1.4980913275301968</v>
      </c>
      <c r="Y100" s="23">
        <f t="shared" si="22"/>
        <v>0.45248687262236076</v>
      </c>
      <c r="Z100" s="24"/>
      <c r="AA100" s="23">
        <f t="shared" si="23"/>
        <v>2.3021971265088577</v>
      </c>
      <c r="AB100" s="34">
        <v>254647.19366037735</v>
      </c>
      <c r="AC100" s="26">
        <f t="shared" si="24"/>
        <v>5862.480375184653</v>
      </c>
      <c r="AD100" s="28"/>
      <c r="AE100" s="29">
        <f>E100/G100</f>
        <v>2732133429.5493436</v>
      </c>
      <c r="AF100" s="22">
        <f>(L100/AE100)*100</f>
        <v>0.39660474385349925</v>
      </c>
      <c r="AG100" s="22">
        <f>(P100/AE100)*100</f>
        <v>1.3130770485802177</v>
      </c>
      <c r="AH100" s="22">
        <f>(Q100/AE100)*100</f>
        <v>0.3081939889512972</v>
      </c>
      <c r="AI100" s="22">
        <f>(S100/AE100)*100</f>
        <v>0.3081939889512972</v>
      </c>
      <c r="AJ100" s="22">
        <f t="shared" si="25"/>
        <v>2.018</v>
      </c>
    </row>
    <row r="101" spans="1:36" ht="12.75">
      <c r="A101" s="13" t="s">
        <v>237</v>
      </c>
      <c r="B101" s="14" t="s">
        <v>238</v>
      </c>
      <c r="C101" s="15" t="s">
        <v>226</v>
      </c>
      <c r="D101" s="16"/>
      <c r="E101" s="35">
        <v>758872285</v>
      </c>
      <c r="F101" s="33">
        <v>105.28</v>
      </c>
      <c r="G101" s="19">
        <f t="shared" si="13"/>
        <v>1.0528</v>
      </c>
      <c r="H101" s="17">
        <v>2183670.58</v>
      </c>
      <c r="I101" s="17">
        <v>207500.75</v>
      </c>
      <c r="J101" s="17">
        <v>0</v>
      </c>
      <c r="K101" s="17">
        <v>281739.14</v>
      </c>
      <c r="L101" s="20">
        <f t="shared" si="14"/>
        <v>2672910.47</v>
      </c>
      <c r="M101" s="17">
        <v>6703598</v>
      </c>
      <c r="N101" s="17">
        <v>3502616.02</v>
      </c>
      <c r="O101" s="17">
        <v>0</v>
      </c>
      <c r="P101" s="20">
        <f t="shared" si="15"/>
        <v>10206214.02</v>
      </c>
      <c r="Q101" s="17">
        <v>311870</v>
      </c>
      <c r="R101" s="17">
        <v>0</v>
      </c>
      <c r="S101" s="21">
        <f t="shared" si="16"/>
        <v>311870</v>
      </c>
      <c r="T101" s="20">
        <f t="shared" si="17"/>
        <v>13190994.49</v>
      </c>
      <c r="U101" s="22">
        <f t="shared" si="18"/>
        <v>0.04109650677254605</v>
      </c>
      <c r="V101" s="22">
        <f t="shared" si="19"/>
        <v>0</v>
      </c>
      <c r="W101" s="22">
        <f t="shared" si="20"/>
        <v>0.04109650677254605</v>
      </c>
      <c r="X101" s="23">
        <f t="shared" si="21"/>
        <v>1.3449185352710569</v>
      </c>
      <c r="Y101" s="23">
        <f t="shared" si="22"/>
        <v>0.3522213846563128</v>
      </c>
      <c r="Z101" s="24"/>
      <c r="AA101" s="23">
        <f t="shared" si="23"/>
        <v>1.7382364266999155</v>
      </c>
      <c r="AB101" s="34">
        <v>452035.9573048699</v>
      </c>
      <c r="AC101" s="26">
        <f t="shared" si="24"/>
        <v>7857.4536716549255</v>
      </c>
      <c r="AD101" s="28"/>
      <c r="AE101" s="29">
        <f>E101/G101</f>
        <v>720813340.6155015</v>
      </c>
      <c r="AF101" s="22">
        <f>(L101/AE101)*100</f>
        <v>0.3708186737661661</v>
      </c>
      <c r="AG101" s="22">
        <f>(P101/AE101)*100</f>
        <v>1.4159302339333686</v>
      </c>
      <c r="AH101" s="22">
        <f>(Q101/AE101)*100</f>
        <v>0.04326640233013649</v>
      </c>
      <c r="AI101" s="22">
        <f>(S101/AE101)*100</f>
        <v>0.04326640233013649</v>
      </c>
      <c r="AJ101" s="22">
        <f t="shared" si="25"/>
        <v>1.8299999999999998</v>
      </c>
    </row>
    <row r="102" spans="1:36" ht="12.75">
      <c r="A102" s="13" t="s">
        <v>239</v>
      </c>
      <c r="B102" s="14" t="s">
        <v>240</v>
      </c>
      <c r="C102" s="15" t="s">
        <v>226</v>
      </c>
      <c r="D102" s="16"/>
      <c r="E102" s="35">
        <v>1967734634</v>
      </c>
      <c r="F102" s="33">
        <v>98.5</v>
      </c>
      <c r="G102" s="19">
        <f t="shared" si="13"/>
        <v>0.985</v>
      </c>
      <c r="H102" s="17">
        <v>6229634.44</v>
      </c>
      <c r="I102" s="17">
        <v>591974.7</v>
      </c>
      <c r="J102" s="17">
        <v>0</v>
      </c>
      <c r="K102" s="17">
        <v>803740</v>
      </c>
      <c r="L102" s="20">
        <f t="shared" si="14"/>
        <v>7625349.140000001</v>
      </c>
      <c r="M102" s="17">
        <v>28047662</v>
      </c>
      <c r="N102" s="17">
        <v>0</v>
      </c>
      <c r="O102" s="17">
        <v>0</v>
      </c>
      <c r="P102" s="20">
        <f t="shared" si="15"/>
        <v>28047662</v>
      </c>
      <c r="Q102" s="17">
        <v>6898143.47</v>
      </c>
      <c r="R102" s="17">
        <v>334514.89</v>
      </c>
      <c r="S102" s="21">
        <f t="shared" si="16"/>
        <v>7232658.359999999</v>
      </c>
      <c r="T102" s="20">
        <f t="shared" si="17"/>
        <v>42905669.5</v>
      </c>
      <c r="U102" s="22">
        <f t="shared" si="18"/>
        <v>0.3505626902534867</v>
      </c>
      <c r="V102" s="22">
        <f t="shared" si="19"/>
        <v>0.01700000011282009</v>
      </c>
      <c r="W102" s="22">
        <f t="shared" si="20"/>
        <v>0.36756269036630673</v>
      </c>
      <c r="X102" s="23">
        <f t="shared" si="21"/>
        <v>1.4253782758798563</v>
      </c>
      <c r="Y102" s="23">
        <f t="shared" si="22"/>
        <v>0.3875191811051896</v>
      </c>
      <c r="Z102" s="24"/>
      <c r="AA102" s="23">
        <f t="shared" si="23"/>
        <v>2.1804601473513525</v>
      </c>
      <c r="AB102" s="34">
        <v>294450.35707745835</v>
      </c>
      <c r="AC102" s="26">
        <f t="shared" si="24"/>
        <v>6420.372689807731</v>
      </c>
      <c r="AD102" s="28"/>
      <c r="AE102" s="29">
        <f>E102/G102</f>
        <v>1997700136.0406091</v>
      </c>
      <c r="AF102" s="22">
        <f>(L102/AE102)*100</f>
        <v>0.3817063933886118</v>
      </c>
      <c r="AG102" s="22">
        <f>(P102/AE102)*100</f>
        <v>1.4039976017416584</v>
      </c>
      <c r="AH102" s="22">
        <f>(Q102/AE102)*100</f>
        <v>0.3453042498996844</v>
      </c>
      <c r="AI102" s="22">
        <f>(S102/AE102)*100</f>
        <v>0.3620492500108122</v>
      </c>
      <c r="AJ102" s="22">
        <f t="shared" si="25"/>
        <v>2.148</v>
      </c>
    </row>
    <row r="103" spans="1:36" ht="12.75">
      <c r="A103" s="13" t="s">
        <v>241</v>
      </c>
      <c r="B103" s="14" t="s">
        <v>242</v>
      </c>
      <c r="C103" s="15" t="s">
        <v>226</v>
      </c>
      <c r="D103" s="16"/>
      <c r="E103" s="35">
        <v>497479214</v>
      </c>
      <c r="F103" s="33">
        <v>101.9</v>
      </c>
      <c r="G103" s="19">
        <f t="shared" si="13"/>
        <v>1.0190000000000001</v>
      </c>
      <c r="H103" s="17">
        <v>1536154.83</v>
      </c>
      <c r="I103" s="17">
        <v>145967.29</v>
      </c>
      <c r="J103" s="17">
        <v>0</v>
      </c>
      <c r="K103" s="17">
        <v>198188.7</v>
      </c>
      <c r="L103" s="20">
        <f t="shared" si="14"/>
        <v>1880310.82</v>
      </c>
      <c r="M103" s="17">
        <v>5396101</v>
      </c>
      <c r="N103" s="17">
        <v>0</v>
      </c>
      <c r="O103" s="17">
        <v>0</v>
      </c>
      <c r="P103" s="20">
        <f t="shared" si="15"/>
        <v>5396101</v>
      </c>
      <c r="Q103" s="17">
        <v>3031425.46</v>
      </c>
      <c r="R103" s="17">
        <v>99495.84</v>
      </c>
      <c r="S103" s="21">
        <f t="shared" si="16"/>
        <v>3130921.3</v>
      </c>
      <c r="T103" s="20">
        <f t="shared" si="17"/>
        <v>10407333.120000001</v>
      </c>
      <c r="U103" s="22">
        <f t="shared" si="18"/>
        <v>0.6093572102491904</v>
      </c>
      <c r="V103" s="22">
        <f t="shared" si="19"/>
        <v>0.01999999943716241</v>
      </c>
      <c r="W103" s="22">
        <f t="shared" si="20"/>
        <v>0.6293572096863529</v>
      </c>
      <c r="X103" s="23">
        <f t="shared" si="21"/>
        <v>1.084688736361958</v>
      </c>
      <c r="Y103" s="23">
        <f t="shared" si="22"/>
        <v>0.37796771545112234</v>
      </c>
      <c r="Z103" s="24"/>
      <c r="AA103" s="23">
        <f t="shared" si="23"/>
        <v>2.092013661499433</v>
      </c>
      <c r="AB103" s="34">
        <v>239931.22093023255</v>
      </c>
      <c r="AC103" s="26">
        <f t="shared" si="24"/>
        <v>5019.393920062852</v>
      </c>
      <c r="AD103" s="28"/>
      <c r="AE103" s="29">
        <f>E103/G103</f>
        <v>488203350.3434739</v>
      </c>
      <c r="AF103" s="22">
        <f>(L103/AE103)*100</f>
        <v>0.3851491020446937</v>
      </c>
      <c r="AG103" s="22">
        <f>(P103/AE103)*100</f>
        <v>1.1052978223528351</v>
      </c>
      <c r="AH103" s="22">
        <f>(Q103/AE103)*100</f>
        <v>0.6209349972439252</v>
      </c>
      <c r="AI103" s="22">
        <f>(S103/AE103)*100</f>
        <v>0.6413149966703936</v>
      </c>
      <c r="AJ103" s="22">
        <f t="shared" si="25"/>
        <v>2.1310000000000002</v>
      </c>
    </row>
    <row r="104" spans="1:36" ht="12.75">
      <c r="A104" s="13" t="s">
        <v>243</v>
      </c>
      <c r="B104" s="14" t="s">
        <v>244</v>
      </c>
      <c r="C104" s="15" t="s">
        <v>226</v>
      </c>
      <c r="D104" s="16"/>
      <c r="E104" s="35">
        <v>1563693503</v>
      </c>
      <c r="F104" s="33">
        <v>85.16</v>
      </c>
      <c r="G104" s="19">
        <f t="shared" si="13"/>
        <v>0.8515999999999999</v>
      </c>
      <c r="H104" s="17">
        <v>5826740.06</v>
      </c>
      <c r="I104" s="17">
        <v>553665.21</v>
      </c>
      <c r="J104" s="17">
        <v>0</v>
      </c>
      <c r="K104" s="17">
        <v>751652.27</v>
      </c>
      <c r="L104" s="20">
        <f t="shared" si="14"/>
        <v>7132057.539999999</v>
      </c>
      <c r="M104" s="17">
        <v>24602037.5</v>
      </c>
      <c r="N104" s="17">
        <v>0</v>
      </c>
      <c r="O104" s="17">
        <v>0</v>
      </c>
      <c r="P104" s="20">
        <f t="shared" si="15"/>
        <v>24602037.5</v>
      </c>
      <c r="Q104" s="17">
        <v>9960728</v>
      </c>
      <c r="R104" s="17">
        <v>325000</v>
      </c>
      <c r="S104" s="21">
        <f t="shared" si="16"/>
        <v>10285728</v>
      </c>
      <c r="T104" s="20">
        <f t="shared" si="17"/>
        <v>42019823.04</v>
      </c>
      <c r="U104" s="22">
        <f t="shared" si="18"/>
        <v>0.6370000246781098</v>
      </c>
      <c r="V104" s="22">
        <f t="shared" si="19"/>
        <v>0.02078412421465436</v>
      </c>
      <c r="W104" s="22">
        <f t="shared" si="20"/>
        <v>0.6577841488927642</v>
      </c>
      <c r="X104" s="23">
        <f t="shared" si="21"/>
        <v>1.5733286256417987</v>
      </c>
      <c r="Y104" s="23">
        <f t="shared" si="22"/>
        <v>0.4561032917459144</v>
      </c>
      <c r="Z104" s="24"/>
      <c r="AA104" s="23">
        <f t="shared" si="23"/>
        <v>2.6872160662804774</v>
      </c>
      <c r="AB104" s="34">
        <v>234658.6914440573</v>
      </c>
      <c r="AC104" s="26">
        <f t="shared" si="24"/>
        <v>6305.78605740824</v>
      </c>
      <c r="AD104" s="28"/>
      <c r="AE104" s="29">
        <f>E104/G104</f>
        <v>1836183070.6904652</v>
      </c>
      <c r="AF104" s="22">
        <f>(L104/AE104)*100</f>
        <v>0.3884175632508207</v>
      </c>
      <c r="AG104" s="22">
        <f>(P104/AE104)*100</f>
        <v>1.3398466575965557</v>
      </c>
      <c r="AH104" s="22">
        <f>(Q104/AE104)*100</f>
        <v>0.5424692210158782</v>
      </c>
      <c r="AI104" s="22">
        <f>(S104/AE104)*100</f>
        <v>0.5601689811970779</v>
      </c>
      <c r="AJ104" s="22">
        <f t="shared" si="25"/>
        <v>2.2880000000000003</v>
      </c>
    </row>
    <row r="105" spans="1:36" ht="12.75">
      <c r="A105" s="13" t="s">
        <v>245</v>
      </c>
      <c r="B105" s="14" t="s">
        <v>246</v>
      </c>
      <c r="C105" s="15" t="s">
        <v>226</v>
      </c>
      <c r="D105" s="16"/>
      <c r="E105" s="35">
        <v>522910383</v>
      </c>
      <c r="F105" s="33">
        <v>101.38</v>
      </c>
      <c r="G105" s="19">
        <f t="shared" si="13"/>
        <v>1.0138</v>
      </c>
      <c r="H105" s="17">
        <v>1651237.5</v>
      </c>
      <c r="I105" s="17">
        <v>156909.19</v>
      </c>
      <c r="J105" s="17">
        <v>0</v>
      </c>
      <c r="K105" s="17">
        <v>213033.42</v>
      </c>
      <c r="L105" s="20">
        <f t="shared" si="14"/>
        <v>2021180.1099999999</v>
      </c>
      <c r="M105" s="17">
        <v>4787878</v>
      </c>
      <c r="N105" s="17">
        <v>1829530.8</v>
      </c>
      <c r="O105" s="17">
        <v>0</v>
      </c>
      <c r="P105" s="20">
        <f t="shared" si="15"/>
        <v>6617408.8</v>
      </c>
      <c r="Q105" s="17">
        <v>3078747</v>
      </c>
      <c r="R105" s="17">
        <v>219662</v>
      </c>
      <c r="S105" s="21">
        <f t="shared" si="16"/>
        <v>3298409</v>
      </c>
      <c r="T105" s="20">
        <f t="shared" si="17"/>
        <v>11936997.91</v>
      </c>
      <c r="U105" s="22">
        <f t="shared" si="18"/>
        <v>0.5887714415492874</v>
      </c>
      <c r="V105" s="22">
        <f t="shared" si="19"/>
        <v>0.04200758048439822</v>
      </c>
      <c r="W105" s="22">
        <f t="shared" si="20"/>
        <v>0.6307790220336856</v>
      </c>
      <c r="X105" s="23">
        <f t="shared" si="21"/>
        <v>1.2654957742539223</v>
      </c>
      <c r="Y105" s="23">
        <f t="shared" si="22"/>
        <v>0.3865251438313857</v>
      </c>
      <c r="Z105" s="24"/>
      <c r="AA105" s="23">
        <f t="shared" si="23"/>
        <v>2.2827999401189936</v>
      </c>
      <c r="AB105" s="34">
        <v>275967.24331051647</v>
      </c>
      <c r="AC105" s="26">
        <f t="shared" si="24"/>
        <v>6299.780065040507</v>
      </c>
      <c r="AD105" s="28"/>
      <c r="AE105" s="29">
        <f>E105/G105</f>
        <v>515792447.22825015</v>
      </c>
      <c r="AF105" s="22">
        <f>(L105/AE105)*100</f>
        <v>0.39185919081625886</v>
      </c>
      <c r="AG105" s="22">
        <f>(P105/AE105)*100</f>
        <v>1.2829596159386263</v>
      </c>
      <c r="AH105" s="22">
        <f>(Q105/AE105)*100</f>
        <v>0.5968964874426677</v>
      </c>
      <c r="AI105" s="22">
        <f>(S105/AE105)*100</f>
        <v>0.6394837725377505</v>
      </c>
      <c r="AJ105" s="22">
        <f t="shared" si="25"/>
        <v>2.314</v>
      </c>
    </row>
    <row r="106" spans="1:36" ht="12.75">
      <c r="A106" s="13" t="s">
        <v>247</v>
      </c>
      <c r="B106" s="14" t="s">
        <v>248</v>
      </c>
      <c r="C106" s="15" t="s">
        <v>226</v>
      </c>
      <c r="D106" s="16"/>
      <c r="E106" s="35">
        <v>310325085</v>
      </c>
      <c r="F106" s="33">
        <v>48.55</v>
      </c>
      <c r="G106" s="19">
        <f t="shared" si="13"/>
        <v>0.4855</v>
      </c>
      <c r="H106" s="17">
        <v>2093126.17</v>
      </c>
      <c r="I106" s="17">
        <v>198893.53</v>
      </c>
      <c r="J106" s="17">
        <v>0</v>
      </c>
      <c r="K106" s="17">
        <v>270016.09</v>
      </c>
      <c r="L106" s="20">
        <f t="shared" si="14"/>
        <v>2562035.7899999996</v>
      </c>
      <c r="M106" s="17">
        <v>7641340</v>
      </c>
      <c r="N106" s="17">
        <v>0</v>
      </c>
      <c r="O106" s="17">
        <v>0</v>
      </c>
      <c r="P106" s="20">
        <f t="shared" si="15"/>
        <v>7641340</v>
      </c>
      <c r="Q106" s="17">
        <v>3271551</v>
      </c>
      <c r="R106" s="17">
        <v>31032</v>
      </c>
      <c r="S106" s="21">
        <f t="shared" si="16"/>
        <v>3302583</v>
      </c>
      <c r="T106" s="20">
        <f t="shared" si="17"/>
        <v>13505958.79</v>
      </c>
      <c r="U106" s="22">
        <f t="shared" si="18"/>
        <v>1.0542334983973338</v>
      </c>
      <c r="V106" s="22">
        <f t="shared" si="19"/>
        <v>0.009999836139576019</v>
      </c>
      <c r="W106" s="22">
        <f t="shared" si="20"/>
        <v>1.06423333453691</v>
      </c>
      <c r="X106" s="23">
        <f t="shared" si="21"/>
        <v>2.4623661989813037</v>
      </c>
      <c r="Y106" s="23">
        <f t="shared" si="22"/>
        <v>0.8255973860443797</v>
      </c>
      <c r="Z106" s="24"/>
      <c r="AA106" s="23">
        <f t="shared" si="23"/>
        <v>4.352196919562593</v>
      </c>
      <c r="AB106" s="34">
        <v>99755.1752921536</v>
      </c>
      <c r="AC106" s="26">
        <f t="shared" si="24"/>
        <v>4341.5416661693735</v>
      </c>
      <c r="AD106" s="28"/>
      <c r="AE106" s="29">
        <f>E106/G106</f>
        <v>639186580.8444903</v>
      </c>
      <c r="AF106" s="22">
        <f>(L106/AE106)*100</f>
        <v>0.4008275309245463</v>
      </c>
      <c r="AG106" s="22">
        <f>(P106/AE106)*100</f>
        <v>1.1954787896054229</v>
      </c>
      <c r="AH106" s="22">
        <f>(Q106/AE106)*100</f>
        <v>0.5118303634719056</v>
      </c>
      <c r="AI106" s="22">
        <f>(S106/AE106)*100</f>
        <v>0.5166852839176698</v>
      </c>
      <c r="AJ106" s="22">
        <f t="shared" si="25"/>
        <v>2.113</v>
      </c>
    </row>
    <row r="107" spans="1:36" ht="12.75">
      <c r="A107" s="13" t="s">
        <v>249</v>
      </c>
      <c r="B107" s="14" t="s">
        <v>250</v>
      </c>
      <c r="C107" s="15" t="s">
        <v>226</v>
      </c>
      <c r="D107" s="16" t="s">
        <v>97</v>
      </c>
      <c r="E107" s="35">
        <v>5463049015</v>
      </c>
      <c r="F107" s="33">
        <v>93.49</v>
      </c>
      <c r="G107" s="19">
        <f t="shared" si="13"/>
        <v>0.9349</v>
      </c>
      <c r="H107" s="17">
        <v>18467770.71</v>
      </c>
      <c r="I107" s="17">
        <v>1754866.48</v>
      </c>
      <c r="J107" s="17">
        <v>0</v>
      </c>
      <c r="K107" s="17">
        <v>2382440.34</v>
      </c>
      <c r="L107" s="20">
        <f t="shared" si="14"/>
        <v>22605077.53</v>
      </c>
      <c r="M107" s="17">
        <v>54419357</v>
      </c>
      <c r="N107" s="17">
        <v>30686816.26</v>
      </c>
      <c r="O107" s="17">
        <v>0</v>
      </c>
      <c r="P107" s="20">
        <f t="shared" si="15"/>
        <v>85106173.26</v>
      </c>
      <c r="Q107" s="17">
        <v>20415846.95</v>
      </c>
      <c r="R107" s="17">
        <v>1638912</v>
      </c>
      <c r="S107" s="21">
        <f t="shared" si="16"/>
        <v>22054758.95</v>
      </c>
      <c r="T107" s="20">
        <f t="shared" si="17"/>
        <v>129766009.74000001</v>
      </c>
      <c r="U107" s="22">
        <f t="shared" si="18"/>
        <v>0.3737079219670886</v>
      </c>
      <c r="V107" s="22">
        <f t="shared" si="19"/>
        <v>0.02999995049467811</v>
      </c>
      <c r="W107" s="22">
        <f t="shared" si="20"/>
        <v>0.40370787246176665</v>
      </c>
      <c r="X107" s="23">
        <f t="shared" si="21"/>
        <v>1.5578511747985846</v>
      </c>
      <c r="Y107" s="23">
        <f t="shared" si="22"/>
        <v>0.41378134202956623</v>
      </c>
      <c r="Z107" s="24"/>
      <c r="AA107" s="23">
        <f t="shared" si="23"/>
        <v>2.3753403892899176</v>
      </c>
      <c r="AB107" s="34">
        <v>277921.72166238556</v>
      </c>
      <c r="AC107" s="26">
        <f t="shared" si="24"/>
        <v>6601.58690525655</v>
      </c>
      <c r="AD107" s="28"/>
      <c r="AE107" s="29">
        <f>E107/G107</f>
        <v>5843458139.908011</v>
      </c>
      <c r="AF107" s="22">
        <f>(L107/AE107)*100</f>
        <v>0.3868441766634415</v>
      </c>
      <c r="AG107" s="22">
        <f>(P107/AE107)*100</f>
        <v>1.4564350633191967</v>
      </c>
      <c r="AH107" s="22">
        <f>(Q107/AE107)*100</f>
        <v>0.34937953624703105</v>
      </c>
      <c r="AI107" s="22">
        <f>(S107/AE107)*100</f>
        <v>0.3774264899645057</v>
      </c>
      <c r="AJ107" s="22">
        <f t="shared" si="25"/>
        <v>2.2199999999999998</v>
      </c>
    </row>
    <row r="108" spans="1:36" ht="12.75">
      <c r="A108" s="13" t="s">
        <v>251</v>
      </c>
      <c r="B108" s="14" t="s">
        <v>252</v>
      </c>
      <c r="C108" s="15" t="s">
        <v>226</v>
      </c>
      <c r="D108" s="16" t="s">
        <v>57</v>
      </c>
      <c r="E108" s="35">
        <v>60166550</v>
      </c>
      <c r="F108" s="33">
        <v>103.24</v>
      </c>
      <c r="G108" s="19">
        <f t="shared" si="13"/>
        <v>1.0324</v>
      </c>
      <c r="H108" s="17">
        <v>189918.75</v>
      </c>
      <c r="I108" s="17">
        <v>18046.35</v>
      </c>
      <c r="J108" s="17">
        <v>0</v>
      </c>
      <c r="K108" s="17">
        <v>24499.58</v>
      </c>
      <c r="L108" s="20">
        <f t="shared" si="14"/>
        <v>232464.68</v>
      </c>
      <c r="M108" s="17">
        <v>0</v>
      </c>
      <c r="N108" s="17">
        <v>840538.92</v>
      </c>
      <c r="O108" s="17">
        <v>0</v>
      </c>
      <c r="P108" s="20">
        <f t="shared" si="15"/>
        <v>840538.92</v>
      </c>
      <c r="Q108" s="17">
        <v>414648.45</v>
      </c>
      <c r="R108" s="17">
        <v>0</v>
      </c>
      <c r="S108" s="21">
        <f t="shared" si="16"/>
        <v>414648.45</v>
      </c>
      <c r="T108" s="20">
        <f t="shared" si="17"/>
        <v>1487652.05</v>
      </c>
      <c r="U108" s="22">
        <f t="shared" si="18"/>
        <v>0.6891677352282956</v>
      </c>
      <c r="V108" s="22">
        <f t="shared" si="19"/>
        <v>0</v>
      </c>
      <c r="W108" s="22">
        <f t="shared" si="20"/>
        <v>0.6891677352282956</v>
      </c>
      <c r="X108" s="23">
        <f t="shared" si="21"/>
        <v>1.3970203044715046</v>
      </c>
      <c r="Y108" s="23">
        <f t="shared" si="22"/>
        <v>0.38636863838794144</v>
      </c>
      <c r="Z108" s="24"/>
      <c r="AA108" s="23">
        <f t="shared" si="23"/>
        <v>2.4725566780877415</v>
      </c>
      <c r="AB108" s="34">
        <v>209755.223880597</v>
      </c>
      <c r="AC108" s="26">
        <f t="shared" si="24"/>
        <v>5186.316795697595</v>
      </c>
      <c r="AD108" s="28"/>
      <c r="AE108" s="29">
        <f>E108/G108</f>
        <v>58278332.04184425</v>
      </c>
      <c r="AF108" s="22">
        <f>(L108/AE108)*100</f>
        <v>0.39888698227171077</v>
      </c>
      <c r="AG108" s="22">
        <f>(P108/AE108)*100</f>
        <v>1.4422837623363813</v>
      </c>
      <c r="AH108" s="22">
        <f>(Q108/AE108)*100</f>
        <v>0.7114967698496922</v>
      </c>
      <c r="AI108" s="22">
        <f>(S108/AE108)*100</f>
        <v>0.7114967698496922</v>
      </c>
      <c r="AJ108" s="22">
        <f t="shared" si="25"/>
        <v>2.552</v>
      </c>
    </row>
    <row r="109" spans="1:36" ht="12.75">
      <c r="A109" s="13" t="s">
        <v>253</v>
      </c>
      <c r="B109" s="14" t="s">
        <v>254</v>
      </c>
      <c r="C109" s="15" t="s">
        <v>226</v>
      </c>
      <c r="D109" s="16"/>
      <c r="E109" s="35">
        <v>615350080</v>
      </c>
      <c r="F109" s="33">
        <v>48.08</v>
      </c>
      <c r="G109" s="19">
        <f t="shared" si="13"/>
        <v>0.4808</v>
      </c>
      <c r="H109" s="17">
        <v>3922720.94</v>
      </c>
      <c r="I109" s="17">
        <v>372745.1</v>
      </c>
      <c r="J109" s="17">
        <v>0</v>
      </c>
      <c r="K109" s="17">
        <v>506037.44</v>
      </c>
      <c r="L109" s="20">
        <f t="shared" si="14"/>
        <v>4801503.48</v>
      </c>
      <c r="M109" s="17">
        <v>15490327</v>
      </c>
      <c r="N109" s="17">
        <v>0</v>
      </c>
      <c r="O109" s="17">
        <v>0</v>
      </c>
      <c r="P109" s="20">
        <f t="shared" si="15"/>
        <v>15490327</v>
      </c>
      <c r="Q109" s="17">
        <v>3920855.75</v>
      </c>
      <c r="R109" s="17">
        <v>61535</v>
      </c>
      <c r="S109" s="21">
        <f t="shared" si="16"/>
        <v>3982390.75</v>
      </c>
      <c r="T109" s="20">
        <f t="shared" si="17"/>
        <v>24274221.23</v>
      </c>
      <c r="U109" s="22">
        <f t="shared" si="18"/>
        <v>0.6371748176257652</v>
      </c>
      <c r="V109" s="22">
        <f t="shared" si="19"/>
        <v>0.00999999869992704</v>
      </c>
      <c r="W109" s="22">
        <f t="shared" si="20"/>
        <v>0.6471748163256922</v>
      </c>
      <c r="X109" s="23">
        <f t="shared" si="21"/>
        <v>2.517319409465259</v>
      </c>
      <c r="Y109" s="23">
        <f t="shared" si="22"/>
        <v>0.7802881052684677</v>
      </c>
      <c r="Z109" s="24"/>
      <c r="AA109" s="23">
        <f t="shared" si="23"/>
        <v>3.944782331059419</v>
      </c>
      <c r="AB109" s="34">
        <v>119129.93158494869</v>
      </c>
      <c r="AC109" s="26">
        <f t="shared" si="24"/>
        <v>4699.4164921662305</v>
      </c>
      <c r="AD109" s="28"/>
      <c r="AE109" s="29">
        <f>E109/G109</f>
        <v>1279846256.2396007</v>
      </c>
      <c r="AF109" s="22">
        <f>(L109/AE109)*100</f>
        <v>0.3751625210130793</v>
      </c>
      <c r="AG109" s="22">
        <f>(P109/AE109)*100</f>
        <v>1.2103271720708968</v>
      </c>
      <c r="AH109" s="22">
        <f>(Q109/AE109)*100</f>
        <v>0.3063536523144679</v>
      </c>
      <c r="AI109" s="22">
        <f>(S109/AE109)*100</f>
        <v>0.3111616516893928</v>
      </c>
      <c r="AJ109" s="22">
        <f t="shared" si="25"/>
        <v>1.896</v>
      </c>
    </row>
    <row r="110" spans="1:36" ht="12.75">
      <c r="A110" s="13" t="s">
        <v>255</v>
      </c>
      <c r="B110" s="14" t="s">
        <v>256</v>
      </c>
      <c r="C110" s="15" t="s">
        <v>226</v>
      </c>
      <c r="D110" s="16"/>
      <c r="E110" s="35">
        <v>439626486</v>
      </c>
      <c r="F110" s="33">
        <v>49.99</v>
      </c>
      <c r="G110" s="19">
        <f t="shared" si="13"/>
        <v>0.4999</v>
      </c>
      <c r="H110" s="17">
        <v>2896979.84</v>
      </c>
      <c r="I110" s="17">
        <v>275287.11</v>
      </c>
      <c r="J110" s="17">
        <v>0</v>
      </c>
      <c r="K110" s="17">
        <v>373723.92</v>
      </c>
      <c r="L110" s="20">
        <f t="shared" si="14"/>
        <v>3545990.8699999996</v>
      </c>
      <c r="M110" s="17">
        <v>7094720</v>
      </c>
      <c r="N110" s="17">
        <v>2477007.23</v>
      </c>
      <c r="O110" s="17">
        <v>0</v>
      </c>
      <c r="P110" s="20">
        <f t="shared" si="15"/>
        <v>9571727.23</v>
      </c>
      <c r="Q110" s="17">
        <v>1960661.19</v>
      </c>
      <c r="R110" s="17">
        <v>131880</v>
      </c>
      <c r="S110" s="21">
        <f t="shared" si="16"/>
        <v>2092541.19</v>
      </c>
      <c r="T110" s="20">
        <f t="shared" si="17"/>
        <v>15210259.29</v>
      </c>
      <c r="U110" s="22">
        <f t="shared" si="18"/>
        <v>0.44598340919796176</v>
      </c>
      <c r="V110" s="22">
        <f t="shared" si="19"/>
        <v>0.029998192602071753</v>
      </c>
      <c r="W110" s="22">
        <f t="shared" si="20"/>
        <v>0.47598160180003346</v>
      </c>
      <c r="X110" s="23">
        <f t="shared" si="21"/>
        <v>2.177240802093075</v>
      </c>
      <c r="Y110" s="23">
        <f t="shared" si="22"/>
        <v>0.8065917279606306</v>
      </c>
      <c r="Z110" s="24"/>
      <c r="AA110" s="23">
        <f t="shared" si="23"/>
        <v>3.459814131853739</v>
      </c>
      <c r="AB110" s="34">
        <v>162819.71894832276</v>
      </c>
      <c r="AC110" s="26">
        <f t="shared" si="24"/>
        <v>5633.259645618611</v>
      </c>
      <c r="AD110" s="28"/>
      <c r="AE110" s="29">
        <f>E110/G110</f>
        <v>879428857.7715544</v>
      </c>
      <c r="AF110" s="22">
        <f>(L110/AE110)*100</f>
        <v>0.4032152048075192</v>
      </c>
      <c r="AG110" s="22">
        <f>(P110/AE110)*100</f>
        <v>1.0884026769663282</v>
      </c>
      <c r="AH110" s="22">
        <f>(Q110/AE110)*100</f>
        <v>0.22294710625806105</v>
      </c>
      <c r="AI110" s="22">
        <f>(S110/AE110)*100</f>
        <v>0.23794320273983674</v>
      </c>
      <c r="AJ110" s="22">
        <f t="shared" si="25"/>
        <v>1.729</v>
      </c>
    </row>
    <row r="111" spans="1:36" ht="12.75">
      <c r="A111" s="13" t="s">
        <v>257</v>
      </c>
      <c r="B111" s="14" t="s">
        <v>258</v>
      </c>
      <c r="C111" s="15" t="s">
        <v>226</v>
      </c>
      <c r="D111" s="16"/>
      <c r="E111" s="35">
        <v>1449067184</v>
      </c>
      <c r="F111" s="33">
        <v>95.47</v>
      </c>
      <c r="G111" s="19">
        <f t="shared" si="13"/>
        <v>0.9547</v>
      </c>
      <c r="H111" s="17">
        <v>4850459.64</v>
      </c>
      <c r="I111" s="17">
        <v>460914.08</v>
      </c>
      <c r="J111" s="17">
        <v>0</v>
      </c>
      <c r="K111" s="17">
        <v>625737.14</v>
      </c>
      <c r="L111" s="20">
        <f t="shared" si="14"/>
        <v>5937110.859999999</v>
      </c>
      <c r="M111" s="17">
        <v>13502988</v>
      </c>
      <c r="N111" s="17">
        <v>4614774.74</v>
      </c>
      <c r="O111" s="17">
        <v>0</v>
      </c>
      <c r="P111" s="20">
        <f t="shared" si="15"/>
        <v>18117762.740000002</v>
      </c>
      <c r="Q111" s="17">
        <v>4560187</v>
      </c>
      <c r="R111" s="17">
        <v>144682</v>
      </c>
      <c r="S111" s="21">
        <f t="shared" si="16"/>
        <v>4704869</v>
      </c>
      <c r="T111" s="20">
        <f t="shared" si="17"/>
        <v>28759742.6</v>
      </c>
      <c r="U111" s="22">
        <f t="shared" si="18"/>
        <v>0.3146981071927994</v>
      </c>
      <c r="V111" s="22">
        <f t="shared" si="19"/>
        <v>0.009984492202812868</v>
      </c>
      <c r="W111" s="22">
        <f t="shared" si="20"/>
        <v>0.3246825993956123</v>
      </c>
      <c r="X111" s="23">
        <f t="shared" si="21"/>
        <v>1.2503052267036918</v>
      </c>
      <c r="Y111" s="23">
        <f t="shared" si="22"/>
        <v>0.4097195026949143</v>
      </c>
      <c r="Z111" s="24"/>
      <c r="AA111" s="23">
        <f t="shared" si="23"/>
        <v>1.9847073287942183</v>
      </c>
      <c r="AB111" s="34">
        <v>319331.0408432148</v>
      </c>
      <c r="AC111" s="26">
        <f t="shared" si="24"/>
        <v>6337.786570730142</v>
      </c>
      <c r="AD111" s="28"/>
      <c r="AE111" s="29">
        <f>E111/G111</f>
        <v>1517824640.2011104</v>
      </c>
      <c r="AF111" s="22">
        <f>(L111/AE111)*100</f>
        <v>0.39115920922283465</v>
      </c>
      <c r="AG111" s="22">
        <f>(P111/AE111)*100</f>
        <v>1.1936663999340145</v>
      </c>
      <c r="AH111" s="22">
        <f>(Q111/AE111)*100</f>
        <v>0.3004422829369656</v>
      </c>
      <c r="AI111" s="22">
        <f>(S111/AE111)*100</f>
        <v>0.3099744776429911</v>
      </c>
      <c r="AJ111" s="22">
        <f t="shared" si="25"/>
        <v>1.895</v>
      </c>
    </row>
    <row r="112" spans="1:36" ht="12.75">
      <c r="A112" s="13" t="s">
        <v>259</v>
      </c>
      <c r="B112" s="14" t="s">
        <v>260</v>
      </c>
      <c r="C112" s="15" t="s">
        <v>226</v>
      </c>
      <c r="D112" s="16"/>
      <c r="E112" s="35">
        <v>1310057404</v>
      </c>
      <c r="F112" s="33">
        <v>98.01</v>
      </c>
      <c r="G112" s="19">
        <f t="shared" si="13"/>
        <v>0.9801000000000001</v>
      </c>
      <c r="H112" s="17">
        <v>4234904.39</v>
      </c>
      <c r="I112" s="17">
        <v>402401.52</v>
      </c>
      <c r="J112" s="17">
        <v>0</v>
      </c>
      <c r="K112" s="17">
        <v>546293.03</v>
      </c>
      <c r="L112" s="20">
        <f t="shared" si="14"/>
        <v>5183598.94</v>
      </c>
      <c r="M112" s="17">
        <v>8700820</v>
      </c>
      <c r="N112" s="17">
        <v>8417270.03</v>
      </c>
      <c r="O112" s="17">
        <v>0</v>
      </c>
      <c r="P112" s="20">
        <f t="shared" si="15"/>
        <v>17118090.03</v>
      </c>
      <c r="Q112" s="17">
        <v>2870524.89</v>
      </c>
      <c r="R112" s="17">
        <v>0</v>
      </c>
      <c r="S112" s="21">
        <f t="shared" si="16"/>
        <v>2870524.89</v>
      </c>
      <c r="T112" s="20">
        <f t="shared" si="17"/>
        <v>25172213.860000003</v>
      </c>
      <c r="U112" s="22">
        <f t="shared" si="18"/>
        <v>0.2191144358434541</v>
      </c>
      <c r="V112" s="22">
        <f t="shared" si="19"/>
        <v>0</v>
      </c>
      <c r="W112" s="22">
        <f t="shared" si="20"/>
        <v>0.2191144358434541</v>
      </c>
      <c r="X112" s="23">
        <f t="shared" si="21"/>
        <v>1.3066671718150147</v>
      </c>
      <c r="Y112" s="23">
        <f t="shared" si="22"/>
        <v>0.3956772370564</v>
      </c>
      <c r="Z112" s="24"/>
      <c r="AA112" s="23">
        <f t="shared" si="23"/>
        <v>1.921458844714869</v>
      </c>
      <c r="AB112" s="34">
        <v>337483.81970528746</v>
      </c>
      <c r="AC112" s="26">
        <f t="shared" si="24"/>
        <v>6484.612703208828</v>
      </c>
      <c r="AD112" s="28"/>
      <c r="AE112" s="29">
        <f>E112/G112</f>
        <v>1336656875.828997</v>
      </c>
      <c r="AF112" s="22">
        <f>(L112/AE112)*100</f>
        <v>0.38780326003897775</v>
      </c>
      <c r="AG112" s="22">
        <f>(P112/AE112)*100</f>
        <v>1.280664495095896</v>
      </c>
      <c r="AH112" s="22">
        <f>(Q112/AE112)*100</f>
        <v>0.21475405857016935</v>
      </c>
      <c r="AI112" s="22">
        <f>(S112/AE112)*100</f>
        <v>0.21475405857016935</v>
      </c>
      <c r="AJ112" s="22">
        <f t="shared" si="25"/>
        <v>1.8840000000000001</v>
      </c>
    </row>
    <row r="113" spans="1:36" ht="12.75">
      <c r="A113" s="13" t="s">
        <v>261</v>
      </c>
      <c r="B113" s="14" t="s">
        <v>262</v>
      </c>
      <c r="C113" s="15" t="s">
        <v>226</v>
      </c>
      <c r="D113" s="16"/>
      <c r="E113" s="35">
        <v>1593424023</v>
      </c>
      <c r="F113" s="33">
        <v>93.79</v>
      </c>
      <c r="G113" s="19">
        <f t="shared" si="13"/>
        <v>0.9379000000000001</v>
      </c>
      <c r="H113" s="17">
        <v>5141130.74</v>
      </c>
      <c r="I113" s="17">
        <v>488553.89</v>
      </c>
      <c r="J113" s="17">
        <v>0</v>
      </c>
      <c r="K113" s="17">
        <v>663401.94</v>
      </c>
      <c r="L113" s="20">
        <f t="shared" si="14"/>
        <v>6293086.57</v>
      </c>
      <c r="M113" s="17">
        <v>21182343</v>
      </c>
      <c r="N113" s="17">
        <v>0</v>
      </c>
      <c r="O113" s="17">
        <v>0</v>
      </c>
      <c r="P113" s="20">
        <f t="shared" si="15"/>
        <v>21182343</v>
      </c>
      <c r="Q113" s="17">
        <v>8481902.07</v>
      </c>
      <c r="R113" s="17">
        <v>0</v>
      </c>
      <c r="S113" s="21">
        <f t="shared" si="16"/>
        <v>8481902.07</v>
      </c>
      <c r="T113" s="20">
        <f t="shared" si="17"/>
        <v>35957331.64</v>
      </c>
      <c r="U113" s="22">
        <f t="shared" si="18"/>
        <v>0.532306652063071</v>
      </c>
      <c r="V113" s="22">
        <f t="shared" si="19"/>
        <v>0</v>
      </c>
      <c r="W113" s="22">
        <f t="shared" si="20"/>
        <v>0.532306652063071</v>
      </c>
      <c r="X113" s="23">
        <f t="shared" si="21"/>
        <v>1.329360088353582</v>
      </c>
      <c r="Y113" s="23">
        <f t="shared" si="22"/>
        <v>0.39494111292183026</v>
      </c>
      <c r="Z113" s="24"/>
      <c r="AA113" s="23">
        <f t="shared" si="23"/>
        <v>2.2566078533384832</v>
      </c>
      <c r="AB113" s="34">
        <v>204680.71413299124</v>
      </c>
      <c r="AC113" s="26">
        <f t="shared" si="24"/>
        <v>4618.841069394371</v>
      </c>
      <c r="AD113" s="28"/>
      <c r="AE113" s="29">
        <f>E113/G113</f>
        <v>1698927415.5027187</v>
      </c>
      <c r="AF113" s="22">
        <f>(L113/AE113)*100</f>
        <v>0.3704152698093846</v>
      </c>
      <c r="AG113" s="22">
        <f>(P113/AE113)*100</f>
        <v>1.2468068268668246</v>
      </c>
      <c r="AH113" s="22">
        <f>(Q113/AE113)*100</f>
        <v>0.4992504089699545</v>
      </c>
      <c r="AI113" s="22">
        <f>(S113/AE113)*100</f>
        <v>0.4992504089699545</v>
      </c>
      <c r="AJ113" s="22">
        <f t="shared" si="25"/>
        <v>2.116</v>
      </c>
    </row>
    <row r="114" spans="1:36" ht="12.75">
      <c r="A114" s="13" t="s">
        <v>263</v>
      </c>
      <c r="B114" s="14" t="s">
        <v>264</v>
      </c>
      <c r="C114" s="15" t="s">
        <v>226</v>
      </c>
      <c r="D114" s="16"/>
      <c r="E114" s="35">
        <v>1781972319</v>
      </c>
      <c r="F114" s="33">
        <v>52.07</v>
      </c>
      <c r="G114" s="19">
        <f t="shared" si="13"/>
        <v>0.5207</v>
      </c>
      <c r="H114" s="17">
        <v>10380035.06</v>
      </c>
      <c r="I114" s="17">
        <v>988504.38</v>
      </c>
      <c r="J114" s="17">
        <v>0</v>
      </c>
      <c r="K114" s="17">
        <v>1348842.42</v>
      </c>
      <c r="L114" s="20">
        <f t="shared" si="14"/>
        <v>12717381.860000001</v>
      </c>
      <c r="M114" s="17">
        <v>38382674</v>
      </c>
      <c r="N114" s="17">
        <v>16299394.82</v>
      </c>
      <c r="O114" s="17">
        <v>0</v>
      </c>
      <c r="P114" s="20">
        <f t="shared" si="15"/>
        <v>54682068.82</v>
      </c>
      <c r="Q114" s="17">
        <v>8828365.43</v>
      </c>
      <c r="R114" s="17">
        <v>534591.7</v>
      </c>
      <c r="S114" s="21">
        <f t="shared" si="16"/>
        <v>9362957.129999999</v>
      </c>
      <c r="T114" s="20">
        <f t="shared" si="17"/>
        <v>76762407.81</v>
      </c>
      <c r="U114" s="22">
        <f t="shared" si="18"/>
        <v>0.49542663125958464</v>
      </c>
      <c r="V114" s="22">
        <f t="shared" si="19"/>
        <v>0.030000000241305655</v>
      </c>
      <c r="W114" s="22">
        <f t="shared" si="20"/>
        <v>0.5254266315008903</v>
      </c>
      <c r="X114" s="23">
        <f t="shared" si="21"/>
        <v>3.0686261642204555</v>
      </c>
      <c r="Y114" s="23">
        <f t="shared" si="22"/>
        <v>0.713668878264994</v>
      </c>
      <c r="Z114" s="24"/>
      <c r="AA114" s="23">
        <f t="shared" si="23"/>
        <v>4.30772167398634</v>
      </c>
      <c r="AB114" s="34">
        <v>201814.39062097398</v>
      </c>
      <c r="AC114" s="26">
        <f t="shared" si="24"/>
        <v>8693.602246003153</v>
      </c>
      <c r="AD114" s="28"/>
      <c r="AE114" s="29">
        <f>E114/G114</f>
        <v>3422262951.7956595</v>
      </c>
      <c r="AF114" s="22">
        <f>(L114/AE114)*100</f>
        <v>0.37160738491258244</v>
      </c>
      <c r="AG114" s="22">
        <f>(P114/AE114)*100</f>
        <v>1.5978336437095915</v>
      </c>
      <c r="AH114" s="22">
        <f>(Q114/AE114)*100</f>
        <v>0.25796864689686577</v>
      </c>
      <c r="AI114" s="22">
        <f>(S114/AE114)*100</f>
        <v>0.2735896470225136</v>
      </c>
      <c r="AJ114" s="22">
        <f t="shared" si="25"/>
        <v>2.244</v>
      </c>
    </row>
    <row r="115" spans="1:36" ht="12.75">
      <c r="A115" s="13" t="s">
        <v>265</v>
      </c>
      <c r="B115" s="14" t="s">
        <v>266</v>
      </c>
      <c r="C115" s="15" t="s">
        <v>226</v>
      </c>
      <c r="D115" s="16"/>
      <c r="E115" s="35">
        <v>233569538</v>
      </c>
      <c r="F115" s="33">
        <v>47.58</v>
      </c>
      <c r="G115" s="19">
        <f t="shared" si="13"/>
        <v>0.4758</v>
      </c>
      <c r="H115" s="17">
        <v>1531015.93</v>
      </c>
      <c r="I115" s="17">
        <v>145481.33</v>
      </c>
      <c r="J115" s="17">
        <v>0</v>
      </c>
      <c r="K115" s="17">
        <v>197510.24</v>
      </c>
      <c r="L115" s="20">
        <f t="shared" si="14"/>
        <v>1874007.5</v>
      </c>
      <c r="M115" s="17">
        <v>5412561</v>
      </c>
      <c r="N115" s="17">
        <v>2300984.98</v>
      </c>
      <c r="O115" s="17">
        <v>0</v>
      </c>
      <c r="P115" s="20">
        <f t="shared" si="15"/>
        <v>7713545.98</v>
      </c>
      <c r="Q115" s="17">
        <v>2694257.15</v>
      </c>
      <c r="R115" s="17">
        <v>0</v>
      </c>
      <c r="S115" s="21">
        <f t="shared" si="16"/>
        <v>2694257.15</v>
      </c>
      <c r="T115" s="20">
        <f t="shared" si="17"/>
        <v>12281810.63</v>
      </c>
      <c r="U115" s="22">
        <f t="shared" si="18"/>
        <v>1.1535139269745012</v>
      </c>
      <c r="V115" s="22">
        <f t="shared" si="19"/>
        <v>0</v>
      </c>
      <c r="W115" s="22">
        <f t="shared" si="20"/>
        <v>1.1535139269745012</v>
      </c>
      <c r="X115" s="23">
        <f t="shared" si="21"/>
        <v>3.3024623185237454</v>
      </c>
      <c r="Y115" s="23">
        <f t="shared" si="22"/>
        <v>0.8023338642730029</v>
      </c>
      <c r="Z115" s="24"/>
      <c r="AA115" s="23">
        <f t="shared" si="23"/>
        <v>5.25831010977125</v>
      </c>
      <c r="AB115" s="34">
        <v>148442.56010396362</v>
      </c>
      <c r="AC115" s="26">
        <f t="shared" si="24"/>
        <v>7805.570145149983</v>
      </c>
      <c r="AD115" s="28"/>
      <c r="AE115" s="29">
        <f>E115/G115</f>
        <v>490898566.6246322</v>
      </c>
      <c r="AF115" s="22">
        <f>(L115/AE115)*100</f>
        <v>0.3817504526210948</v>
      </c>
      <c r="AG115" s="22">
        <f>(P115/AE115)*100</f>
        <v>1.5713115711535983</v>
      </c>
      <c r="AH115" s="22">
        <f>(Q115/AE115)*100</f>
        <v>0.5488419264544677</v>
      </c>
      <c r="AI115" s="22">
        <f>(S115/AE115)*100</f>
        <v>0.5488419264544677</v>
      </c>
      <c r="AJ115" s="22">
        <f t="shared" si="25"/>
        <v>2.502</v>
      </c>
    </row>
    <row r="116" spans="1:36" ht="12.75">
      <c r="A116" s="13" t="s">
        <v>267</v>
      </c>
      <c r="B116" s="14" t="s">
        <v>268</v>
      </c>
      <c r="C116" s="15" t="s">
        <v>226</v>
      </c>
      <c r="D116" s="16"/>
      <c r="E116" s="35">
        <v>4696418385</v>
      </c>
      <c r="F116" s="33">
        <v>102.91</v>
      </c>
      <c r="G116" s="19">
        <f t="shared" si="13"/>
        <v>1.0291</v>
      </c>
      <c r="H116" s="17">
        <v>14016139.27</v>
      </c>
      <c r="I116" s="17">
        <v>0</v>
      </c>
      <c r="J116" s="17">
        <v>0</v>
      </c>
      <c r="K116" s="17">
        <v>1808564.32</v>
      </c>
      <c r="L116" s="20">
        <f t="shared" si="14"/>
        <v>15824703.59</v>
      </c>
      <c r="M116" s="17">
        <v>57488782</v>
      </c>
      <c r="N116" s="17">
        <v>0</v>
      </c>
      <c r="O116" s="17">
        <v>0</v>
      </c>
      <c r="P116" s="20">
        <f t="shared" si="15"/>
        <v>57488782</v>
      </c>
      <c r="Q116" s="17">
        <v>15288048</v>
      </c>
      <c r="R116" s="17">
        <v>469642</v>
      </c>
      <c r="S116" s="21">
        <f t="shared" si="16"/>
        <v>15757690</v>
      </c>
      <c r="T116" s="20">
        <f t="shared" si="17"/>
        <v>89071175.59</v>
      </c>
      <c r="U116" s="22">
        <f t="shared" si="18"/>
        <v>0.3255256824823966</v>
      </c>
      <c r="V116" s="22">
        <f t="shared" si="19"/>
        <v>0.010000003438790728</v>
      </c>
      <c r="W116" s="22">
        <f t="shared" si="20"/>
        <v>0.33552568592118737</v>
      </c>
      <c r="X116" s="23">
        <f t="shared" si="21"/>
        <v>1.2240983934398768</v>
      </c>
      <c r="Y116" s="23">
        <f t="shared" si="22"/>
        <v>0.3369525943545168</v>
      </c>
      <c r="Z116" s="24"/>
      <c r="AA116" s="23">
        <f t="shared" si="23"/>
        <v>1.8965766737155811</v>
      </c>
      <c r="AB116" s="34">
        <v>537086.2643239114</v>
      </c>
      <c r="AC116" s="26">
        <f t="shared" si="24"/>
        <v>10186.252806897712</v>
      </c>
      <c r="AD116" s="28"/>
      <c r="AE116" s="29">
        <f>E116/G116</f>
        <v>4563617126.61549</v>
      </c>
      <c r="AF116" s="22">
        <f>(L116/AE116)*100</f>
        <v>0.3467579148502332</v>
      </c>
      <c r="AG116" s="22">
        <f>(P116/AE116)*100</f>
        <v>1.259719656688977</v>
      </c>
      <c r="AH116" s="22">
        <f>(Q116/AE116)*100</f>
        <v>0.3349984798426343</v>
      </c>
      <c r="AI116" s="22">
        <f>(S116/AE116)*100</f>
        <v>0.3452894833814939</v>
      </c>
      <c r="AJ116" s="22">
        <f t="shared" si="25"/>
        <v>1.952</v>
      </c>
    </row>
    <row r="117" spans="1:36" ht="12.75">
      <c r="A117" s="13" t="s">
        <v>269</v>
      </c>
      <c r="B117" s="14" t="s">
        <v>270</v>
      </c>
      <c r="C117" s="15" t="s">
        <v>226</v>
      </c>
      <c r="D117" s="16"/>
      <c r="E117" s="35">
        <v>316706905</v>
      </c>
      <c r="F117" s="33">
        <v>47.64</v>
      </c>
      <c r="G117" s="19">
        <f t="shared" si="13"/>
        <v>0.4764</v>
      </c>
      <c r="H117" s="17">
        <v>2142942.15</v>
      </c>
      <c r="I117" s="17">
        <v>203631.64</v>
      </c>
      <c r="J117" s="17">
        <v>0</v>
      </c>
      <c r="K117" s="17">
        <v>276447.11</v>
      </c>
      <c r="L117" s="20">
        <f t="shared" si="14"/>
        <v>2623020.9</v>
      </c>
      <c r="M117" s="17">
        <v>6734001</v>
      </c>
      <c r="N117" s="17">
        <v>2454450.38</v>
      </c>
      <c r="O117" s="17">
        <v>0</v>
      </c>
      <c r="P117" s="20">
        <f t="shared" si="15"/>
        <v>9188451.379999999</v>
      </c>
      <c r="Q117" s="17">
        <v>3660426.85</v>
      </c>
      <c r="R117" s="17">
        <v>0</v>
      </c>
      <c r="S117" s="21">
        <f t="shared" si="16"/>
        <v>3660426.85</v>
      </c>
      <c r="T117" s="20">
        <f t="shared" si="17"/>
        <v>15471899.129999999</v>
      </c>
      <c r="U117" s="22">
        <f t="shared" si="18"/>
        <v>1.1557774056110333</v>
      </c>
      <c r="V117" s="22">
        <f t="shared" si="19"/>
        <v>0</v>
      </c>
      <c r="W117" s="22">
        <f t="shared" si="20"/>
        <v>1.1557774056110333</v>
      </c>
      <c r="X117" s="23">
        <f t="shared" si="21"/>
        <v>2.901247568315569</v>
      </c>
      <c r="Y117" s="23">
        <f t="shared" si="22"/>
        <v>0.828217149228243</v>
      </c>
      <c r="Z117" s="24"/>
      <c r="AA117" s="23">
        <f t="shared" si="23"/>
        <v>4.885242123154845</v>
      </c>
      <c r="AB117" s="34">
        <v>81954.27533839551</v>
      </c>
      <c r="AC117" s="26">
        <f t="shared" si="24"/>
        <v>4003.664780557601</v>
      </c>
      <c r="AD117" s="28"/>
      <c r="AE117" s="29">
        <f>E117/G117</f>
        <v>664791992.0235096</v>
      </c>
      <c r="AF117" s="22">
        <f>(L117/AE117)*100</f>
        <v>0.394562649892335</v>
      </c>
      <c r="AG117" s="22">
        <f>(P117/AE117)*100</f>
        <v>1.3821543415455373</v>
      </c>
      <c r="AH117" s="22">
        <f>(Q117/AE117)*100</f>
        <v>0.5506123560330963</v>
      </c>
      <c r="AI117" s="22">
        <f>(S117/AE117)*100</f>
        <v>0.5506123560330963</v>
      </c>
      <c r="AJ117" s="22">
        <f t="shared" si="25"/>
        <v>2.328</v>
      </c>
    </row>
    <row r="118" spans="1:36" ht="12.75">
      <c r="A118" s="13" t="s">
        <v>271</v>
      </c>
      <c r="B118" s="14" t="s">
        <v>272</v>
      </c>
      <c r="C118" s="15" t="s">
        <v>226</v>
      </c>
      <c r="D118" s="16"/>
      <c r="E118" s="35">
        <v>3462020787</v>
      </c>
      <c r="F118" s="33">
        <v>49.06</v>
      </c>
      <c r="G118" s="19">
        <f t="shared" si="13"/>
        <v>0.49060000000000004</v>
      </c>
      <c r="H118" s="17">
        <v>21862572.2</v>
      </c>
      <c r="I118" s="17">
        <v>0</v>
      </c>
      <c r="J118" s="17">
        <v>0</v>
      </c>
      <c r="K118" s="17">
        <v>2820288.85</v>
      </c>
      <c r="L118" s="20">
        <f t="shared" si="14"/>
        <v>24682861.05</v>
      </c>
      <c r="M118" s="17">
        <v>53914796</v>
      </c>
      <c r="N118" s="17">
        <v>33700723.42</v>
      </c>
      <c r="O118" s="17">
        <v>0</v>
      </c>
      <c r="P118" s="20">
        <f t="shared" si="15"/>
        <v>87615519.42</v>
      </c>
      <c r="Q118" s="17">
        <v>18069920.19</v>
      </c>
      <c r="R118" s="17">
        <v>2769616.63</v>
      </c>
      <c r="S118" s="21">
        <f t="shared" si="16"/>
        <v>20839536.82</v>
      </c>
      <c r="T118" s="20">
        <f t="shared" si="17"/>
        <v>133137917.28999999</v>
      </c>
      <c r="U118" s="22">
        <f t="shared" si="18"/>
        <v>0.5219471892789649</v>
      </c>
      <c r="V118" s="22">
        <f t="shared" si="19"/>
        <v>0.08000000001155394</v>
      </c>
      <c r="W118" s="22">
        <f t="shared" si="20"/>
        <v>0.6019471892905188</v>
      </c>
      <c r="X118" s="23">
        <f t="shared" si="21"/>
        <v>2.5307623729181263</v>
      </c>
      <c r="Y118" s="23">
        <f t="shared" si="22"/>
        <v>0.7129610874286181</v>
      </c>
      <c r="Z118" s="24"/>
      <c r="AA118" s="23">
        <f t="shared" si="23"/>
        <v>3.8456706496372632</v>
      </c>
      <c r="AB118" s="34">
        <v>141818.02215286702</v>
      </c>
      <c r="AC118" s="26">
        <f t="shared" si="24"/>
        <v>5453.854053828879</v>
      </c>
      <c r="AD118" s="28"/>
      <c r="AE118" s="29">
        <f>E118/G118</f>
        <v>7056707678.353037</v>
      </c>
      <c r="AF118" s="22">
        <f>(L118/AE118)*100</f>
        <v>0.34977870949248</v>
      </c>
      <c r="AG118" s="22">
        <f>(P118/AE118)*100</f>
        <v>1.241592020153633</v>
      </c>
      <c r="AH118" s="22">
        <f>(Q118/AE118)*100</f>
        <v>0.2560672910602602</v>
      </c>
      <c r="AI118" s="22">
        <f>(S118/AE118)*100</f>
        <v>0.2953152910659286</v>
      </c>
      <c r="AJ118" s="22">
        <f t="shared" si="25"/>
        <v>1.887</v>
      </c>
    </row>
    <row r="119" spans="1:36" ht="12.75">
      <c r="A119" s="13" t="s">
        <v>273</v>
      </c>
      <c r="B119" s="14" t="s">
        <v>274</v>
      </c>
      <c r="C119" s="15" t="s">
        <v>226</v>
      </c>
      <c r="D119" s="16"/>
      <c r="E119" s="35">
        <v>60723355</v>
      </c>
      <c r="F119" s="33">
        <v>63.14</v>
      </c>
      <c r="G119" s="19">
        <f t="shared" si="13"/>
        <v>0.6314</v>
      </c>
      <c r="H119" s="17">
        <v>289230.52</v>
      </c>
      <c r="I119" s="17">
        <v>27483.09</v>
      </c>
      <c r="J119" s="17">
        <v>0</v>
      </c>
      <c r="K119" s="17">
        <v>37310.83</v>
      </c>
      <c r="L119" s="20">
        <f t="shared" si="14"/>
        <v>354024.44000000006</v>
      </c>
      <c r="M119" s="17">
        <v>0</v>
      </c>
      <c r="N119" s="17">
        <v>1042586.25</v>
      </c>
      <c r="O119" s="17">
        <v>0</v>
      </c>
      <c r="P119" s="20">
        <f t="shared" si="15"/>
        <v>1042586.25</v>
      </c>
      <c r="Q119" s="17">
        <v>0</v>
      </c>
      <c r="R119" s="17">
        <v>0</v>
      </c>
      <c r="S119" s="21">
        <f t="shared" si="16"/>
        <v>0</v>
      </c>
      <c r="T119" s="20">
        <f t="shared" si="17"/>
        <v>1396610.69</v>
      </c>
      <c r="U119" s="22">
        <f t="shared" si="18"/>
        <v>0</v>
      </c>
      <c r="V119" s="22">
        <f t="shared" si="19"/>
        <v>0</v>
      </c>
      <c r="W119" s="22">
        <f t="shared" si="20"/>
        <v>0</v>
      </c>
      <c r="X119" s="23">
        <f t="shared" si="21"/>
        <v>1.7169444112565915</v>
      </c>
      <c r="Y119" s="23">
        <f t="shared" si="22"/>
        <v>0.5830119893737756</v>
      </c>
      <c r="Z119" s="37">
        <v>0.071</v>
      </c>
      <c r="AA119" s="23">
        <f t="shared" si="23"/>
        <v>2.228956400630367</v>
      </c>
      <c r="AB119" s="34">
        <v>174849.02723735408</v>
      </c>
      <c r="AC119" s="26">
        <f t="shared" si="24"/>
        <v>3897.3085840469375</v>
      </c>
      <c r="AD119" s="28"/>
      <c r="AE119" s="29">
        <f>E119/G119</f>
        <v>96172560.97560976</v>
      </c>
      <c r="AF119" s="22">
        <f>(L119/AE119)*100</f>
        <v>0.3681137700906019</v>
      </c>
      <c r="AG119" s="22">
        <f>(P119/AE119)*100</f>
        <v>1.0840787012674118</v>
      </c>
      <c r="AH119" s="22">
        <f>(Q119/AE119)*100</f>
        <v>0</v>
      </c>
      <c r="AI119" s="22">
        <f>(S119/AE119)*100</f>
        <v>0</v>
      </c>
      <c r="AJ119" s="22">
        <f t="shared" si="25"/>
        <v>1.452</v>
      </c>
    </row>
    <row r="120" spans="1:36" ht="12.75">
      <c r="A120" s="13" t="s">
        <v>275</v>
      </c>
      <c r="B120" s="14" t="s">
        <v>276</v>
      </c>
      <c r="C120" s="15" t="s">
        <v>226</v>
      </c>
      <c r="D120" s="16"/>
      <c r="E120" s="35">
        <v>237185346</v>
      </c>
      <c r="F120" s="33">
        <v>47.7</v>
      </c>
      <c r="G120" s="19">
        <f t="shared" si="13"/>
        <v>0.47700000000000004</v>
      </c>
      <c r="H120" s="17">
        <v>1735827.91</v>
      </c>
      <c r="I120" s="17">
        <v>164952.6</v>
      </c>
      <c r="J120" s="17">
        <v>0</v>
      </c>
      <c r="K120" s="17">
        <v>223952.66</v>
      </c>
      <c r="L120" s="20">
        <f t="shared" si="14"/>
        <v>2124733.17</v>
      </c>
      <c r="M120" s="17">
        <v>1951412</v>
      </c>
      <c r="N120" s="17">
        <v>2796991.69</v>
      </c>
      <c r="O120" s="17">
        <v>0</v>
      </c>
      <c r="P120" s="20">
        <f t="shared" si="15"/>
        <v>4748403.6899999995</v>
      </c>
      <c r="Q120" s="17">
        <v>751752</v>
      </c>
      <c r="R120" s="17">
        <v>213467</v>
      </c>
      <c r="S120" s="21">
        <f t="shared" si="16"/>
        <v>965219</v>
      </c>
      <c r="T120" s="20">
        <f t="shared" si="17"/>
        <v>7838355.859999999</v>
      </c>
      <c r="U120" s="22">
        <f t="shared" si="18"/>
        <v>0.31694706805368994</v>
      </c>
      <c r="V120" s="22">
        <f t="shared" si="19"/>
        <v>0.09000007951587363</v>
      </c>
      <c r="W120" s="22">
        <f t="shared" si="20"/>
        <v>0.40694714756956357</v>
      </c>
      <c r="X120" s="23">
        <f t="shared" si="21"/>
        <v>2.0019802108685076</v>
      </c>
      <c r="Y120" s="23">
        <f t="shared" si="22"/>
        <v>0.8958113162690918</v>
      </c>
      <c r="Z120" s="37">
        <v>0.037</v>
      </c>
      <c r="AA120" s="23">
        <f t="shared" si="23"/>
        <v>3.267738674707163</v>
      </c>
      <c r="AB120" s="34">
        <v>180996.71361502347</v>
      </c>
      <c r="AC120" s="26">
        <f t="shared" si="24"/>
        <v>5914.499610747087</v>
      </c>
      <c r="AD120" s="28"/>
      <c r="AE120" s="29">
        <f>E120/G120</f>
        <v>497243911.9496855</v>
      </c>
      <c r="AF120" s="22">
        <f>(L120/AE120)*100</f>
        <v>0.42730199786035683</v>
      </c>
      <c r="AG120" s="22">
        <f>(P120/AE120)*100</f>
        <v>0.9549445605842782</v>
      </c>
      <c r="AH120" s="22">
        <f>(Q120/AE120)*100</f>
        <v>0.15118375146161012</v>
      </c>
      <c r="AI120" s="22">
        <f>(S120/AE120)*100</f>
        <v>0.19411378939068186</v>
      </c>
      <c r="AJ120" s="22">
        <f t="shared" si="25"/>
        <v>1.5759999999999998</v>
      </c>
    </row>
    <row r="121" spans="1:36" ht="12.75">
      <c r="A121" s="13" t="s">
        <v>277</v>
      </c>
      <c r="B121" s="14" t="s">
        <v>278</v>
      </c>
      <c r="C121" s="15" t="s">
        <v>226</v>
      </c>
      <c r="D121" s="16"/>
      <c r="E121" s="35">
        <v>314382206</v>
      </c>
      <c r="F121" s="33">
        <v>52.57</v>
      </c>
      <c r="G121" s="19">
        <f t="shared" si="13"/>
        <v>0.5257000000000001</v>
      </c>
      <c r="H121" s="17">
        <v>1889781.18</v>
      </c>
      <c r="I121" s="17">
        <v>179569.67</v>
      </c>
      <c r="J121" s="17">
        <v>0</v>
      </c>
      <c r="K121" s="17">
        <v>243782.37</v>
      </c>
      <c r="L121" s="20">
        <f t="shared" si="14"/>
        <v>2313133.2199999997</v>
      </c>
      <c r="M121" s="17">
        <v>7496637</v>
      </c>
      <c r="N121" s="17">
        <v>0</v>
      </c>
      <c r="O121" s="17">
        <v>0</v>
      </c>
      <c r="P121" s="20">
        <f t="shared" si="15"/>
        <v>7496637</v>
      </c>
      <c r="Q121" s="17">
        <v>4729475.22</v>
      </c>
      <c r="R121" s="17">
        <v>0</v>
      </c>
      <c r="S121" s="21">
        <f t="shared" si="16"/>
        <v>4729475.22</v>
      </c>
      <c r="T121" s="20">
        <f t="shared" si="17"/>
        <v>14539245.439999998</v>
      </c>
      <c r="U121" s="22">
        <f t="shared" si="18"/>
        <v>1.5043711538814</v>
      </c>
      <c r="V121" s="22">
        <f t="shared" si="19"/>
        <v>0</v>
      </c>
      <c r="W121" s="22">
        <f t="shared" si="20"/>
        <v>1.5043711538814</v>
      </c>
      <c r="X121" s="23">
        <f t="shared" si="21"/>
        <v>2.3845614850097463</v>
      </c>
      <c r="Y121" s="23">
        <f t="shared" si="22"/>
        <v>0.735771037881196</v>
      </c>
      <c r="Z121" s="24"/>
      <c r="AA121" s="23">
        <f t="shared" si="23"/>
        <v>4.6247036767723415</v>
      </c>
      <c r="AB121" s="34">
        <v>97291.10035842293</v>
      </c>
      <c r="AC121" s="26">
        <f t="shared" si="24"/>
        <v>4499.425095448254</v>
      </c>
      <c r="AD121" s="28"/>
      <c r="AE121" s="29">
        <f>E121/G121</f>
        <v>598025881.6815673</v>
      </c>
      <c r="AF121" s="22">
        <f>(L121/AE121)*100</f>
        <v>0.3867948346141448</v>
      </c>
      <c r="AG121" s="22">
        <f>(P121/AE121)*100</f>
        <v>1.253563972669624</v>
      </c>
      <c r="AH121" s="22">
        <f>(Q121/AE121)*100</f>
        <v>0.7908479155954521</v>
      </c>
      <c r="AI121" s="22">
        <f>(S121/AE121)*100</f>
        <v>0.7908479155954521</v>
      </c>
      <c r="AJ121" s="22">
        <f t="shared" si="25"/>
        <v>2.432</v>
      </c>
    </row>
    <row r="122" spans="1:36" ht="12.75">
      <c r="A122" s="13" t="s">
        <v>279</v>
      </c>
      <c r="B122" s="14" t="s">
        <v>280</v>
      </c>
      <c r="C122" s="15" t="s">
        <v>226</v>
      </c>
      <c r="D122" s="16"/>
      <c r="E122" s="35">
        <v>63961818</v>
      </c>
      <c r="F122" s="33">
        <v>51.48</v>
      </c>
      <c r="G122" s="19">
        <f t="shared" si="13"/>
        <v>0.5147999999999999</v>
      </c>
      <c r="H122" s="17">
        <v>396394</v>
      </c>
      <c r="I122" s="17">
        <v>37666.62</v>
      </c>
      <c r="J122" s="17">
        <v>0</v>
      </c>
      <c r="K122" s="17">
        <v>51136.23</v>
      </c>
      <c r="L122" s="20">
        <f t="shared" si="14"/>
        <v>485196.85</v>
      </c>
      <c r="M122" s="17">
        <v>990445</v>
      </c>
      <c r="N122" s="17">
        <v>0</v>
      </c>
      <c r="O122" s="17">
        <v>0</v>
      </c>
      <c r="P122" s="20">
        <f t="shared" si="15"/>
        <v>990445</v>
      </c>
      <c r="Q122" s="17">
        <v>381390.23</v>
      </c>
      <c r="R122" s="17">
        <v>0</v>
      </c>
      <c r="S122" s="21">
        <f t="shared" si="16"/>
        <v>381390.23</v>
      </c>
      <c r="T122" s="20">
        <f t="shared" si="17"/>
        <v>1857032.08</v>
      </c>
      <c r="U122" s="22">
        <f t="shared" si="18"/>
        <v>0.5962779700852154</v>
      </c>
      <c r="V122" s="22">
        <f t="shared" si="19"/>
        <v>0</v>
      </c>
      <c r="W122" s="22">
        <f t="shared" si="20"/>
        <v>0.5962779700852154</v>
      </c>
      <c r="X122" s="23">
        <f t="shared" si="21"/>
        <v>1.548494134422508</v>
      </c>
      <c r="Y122" s="23">
        <f t="shared" si="22"/>
        <v>0.7585726378196442</v>
      </c>
      <c r="Z122" s="24"/>
      <c r="AA122" s="23">
        <f t="shared" si="23"/>
        <v>2.903344742327368</v>
      </c>
      <c r="AB122" s="34">
        <v>112579.13978494624</v>
      </c>
      <c r="AC122" s="26">
        <f t="shared" si="24"/>
        <v>3268.560535903615</v>
      </c>
      <c r="AD122" s="28"/>
      <c r="AE122" s="29">
        <f>E122/G122</f>
        <v>124245955.71095572</v>
      </c>
      <c r="AF122" s="22">
        <f>(L122/AE122)*100</f>
        <v>0.3905131939495528</v>
      </c>
      <c r="AG122" s="22">
        <f>(P122/AE122)*100</f>
        <v>0.7971647804007072</v>
      </c>
      <c r="AH122" s="22">
        <f>(Q122/AE122)*100</f>
        <v>0.30696389899986887</v>
      </c>
      <c r="AI122" s="22">
        <f>(S122/AE122)*100</f>
        <v>0.30696389899986887</v>
      </c>
      <c r="AJ122" s="22">
        <f t="shared" si="25"/>
        <v>1.495</v>
      </c>
    </row>
    <row r="123" spans="1:36" ht="12.75">
      <c r="A123" s="13" t="s">
        <v>281</v>
      </c>
      <c r="B123" s="14" t="s">
        <v>282</v>
      </c>
      <c r="C123" s="15" t="s">
        <v>226</v>
      </c>
      <c r="D123" s="16"/>
      <c r="E123" s="35">
        <v>880468016</v>
      </c>
      <c r="F123" s="33">
        <v>51.63</v>
      </c>
      <c r="G123" s="19">
        <f t="shared" si="13"/>
        <v>0.5163</v>
      </c>
      <c r="H123" s="17">
        <v>5353652.56</v>
      </c>
      <c r="I123" s="17">
        <v>508745.64</v>
      </c>
      <c r="J123" s="17">
        <v>0</v>
      </c>
      <c r="K123" s="17">
        <v>690721.29</v>
      </c>
      <c r="L123" s="20">
        <f t="shared" si="14"/>
        <v>6553119.489999999</v>
      </c>
      <c r="M123" s="17">
        <v>11459426</v>
      </c>
      <c r="N123" s="17">
        <v>0</v>
      </c>
      <c r="O123" s="17">
        <v>0</v>
      </c>
      <c r="P123" s="20">
        <f t="shared" si="15"/>
        <v>11459426</v>
      </c>
      <c r="Q123" s="17">
        <v>12850600</v>
      </c>
      <c r="R123" s="17">
        <v>0</v>
      </c>
      <c r="S123" s="21">
        <f t="shared" si="16"/>
        <v>12850600</v>
      </c>
      <c r="T123" s="20">
        <f t="shared" si="17"/>
        <v>30863145.49</v>
      </c>
      <c r="U123" s="22">
        <f t="shared" si="18"/>
        <v>1.4595192291459682</v>
      </c>
      <c r="V123" s="22">
        <f t="shared" si="19"/>
        <v>0</v>
      </c>
      <c r="W123" s="22">
        <f t="shared" si="20"/>
        <v>1.4595192291459682</v>
      </c>
      <c r="X123" s="23">
        <f t="shared" si="21"/>
        <v>1.3015153068319973</v>
      </c>
      <c r="Y123" s="23">
        <f t="shared" si="22"/>
        <v>0.7442768358322739</v>
      </c>
      <c r="Z123" s="24"/>
      <c r="AA123" s="23">
        <f t="shared" si="23"/>
        <v>3.5053113718102393</v>
      </c>
      <c r="AB123" s="34">
        <v>95821.61746617466</v>
      </c>
      <c r="AC123" s="26">
        <f t="shared" si="24"/>
        <v>3358.846053694327</v>
      </c>
      <c r="AD123" s="28"/>
      <c r="AE123" s="29">
        <f>E123/G123</f>
        <v>1705341886.5000968</v>
      </c>
      <c r="AF123" s="22">
        <f>(L123/AE123)*100</f>
        <v>0.3842701303402031</v>
      </c>
      <c r="AG123" s="22">
        <f>(P123/AE123)*100</f>
        <v>0.6719723529173602</v>
      </c>
      <c r="AH123" s="22">
        <f>(Q123/AE123)*100</f>
        <v>0.7535497780080634</v>
      </c>
      <c r="AI123" s="22">
        <f>(S123/AE123)*100</f>
        <v>0.7535497780080634</v>
      </c>
      <c r="AJ123" s="22">
        <f t="shared" si="25"/>
        <v>1.81</v>
      </c>
    </row>
    <row r="124" spans="1:36" ht="12.75">
      <c r="A124" s="13" t="s">
        <v>283</v>
      </c>
      <c r="B124" s="14" t="s">
        <v>284</v>
      </c>
      <c r="C124" s="15" t="s">
        <v>226</v>
      </c>
      <c r="D124" s="16"/>
      <c r="E124" s="35">
        <v>452645250</v>
      </c>
      <c r="F124" s="33">
        <v>83.79</v>
      </c>
      <c r="G124" s="19">
        <f t="shared" si="13"/>
        <v>0.8379000000000001</v>
      </c>
      <c r="H124" s="17">
        <v>1740783.44</v>
      </c>
      <c r="I124" s="17">
        <v>165417.98</v>
      </c>
      <c r="J124" s="17">
        <v>0</v>
      </c>
      <c r="K124" s="17">
        <v>224577.47</v>
      </c>
      <c r="L124" s="20">
        <f t="shared" si="14"/>
        <v>2130778.89</v>
      </c>
      <c r="M124" s="17">
        <v>7189816</v>
      </c>
      <c r="N124" s="17">
        <v>0</v>
      </c>
      <c r="O124" s="17">
        <v>0</v>
      </c>
      <c r="P124" s="20">
        <f t="shared" si="15"/>
        <v>7189816</v>
      </c>
      <c r="Q124" s="17">
        <v>3569352</v>
      </c>
      <c r="R124" s="17">
        <v>0</v>
      </c>
      <c r="S124" s="21">
        <f t="shared" si="16"/>
        <v>3569352</v>
      </c>
      <c r="T124" s="20">
        <f t="shared" si="17"/>
        <v>12889946.89</v>
      </c>
      <c r="U124" s="22">
        <f t="shared" si="18"/>
        <v>0.78855395036179</v>
      </c>
      <c r="V124" s="22">
        <f t="shared" si="19"/>
        <v>0</v>
      </c>
      <c r="W124" s="22">
        <f t="shared" si="20"/>
        <v>0.78855395036179</v>
      </c>
      <c r="X124" s="23">
        <f t="shared" si="21"/>
        <v>1.5883997457169827</v>
      </c>
      <c r="Y124" s="23">
        <f t="shared" si="22"/>
        <v>0.4707392577299773</v>
      </c>
      <c r="Z124" s="24"/>
      <c r="AA124" s="23">
        <f t="shared" si="23"/>
        <v>2.84769295380875</v>
      </c>
      <c r="AB124" s="34">
        <v>154011.35898485468</v>
      </c>
      <c r="AC124" s="26">
        <f t="shared" si="24"/>
        <v>4385.770617876806</v>
      </c>
      <c r="AD124" s="28"/>
      <c r="AE124" s="29">
        <f>E124/G124</f>
        <v>540213927.6763337</v>
      </c>
      <c r="AF124" s="22">
        <f>(L124/AE124)*100</f>
        <v>0.394432424051948</v>
      </c>
      <c r="AG124" s="22">
        <f>(P124/AE124)*100</f>
        <v>1.3309201469362597</v>
      </c>
      <c r="AH124" s="22">
        <f>(Q124/AE124)*100</f>
        <v>0.6607293550081438</v>
      </c>
      <c r="AI124" s="22">
        <f>(S124/AE124)*100</f>
        <v>0.6607293550081438</v>
      </c>
      <c r="AJ124" s="22">
        <f t="shared" si="25"/>
        <v>2.386</v>
      </c>
    </row>
    <row r="125" spans="1:36" ht="12.75">
      <c r="A125" s="13" t="s">
        <v>285</v>
      </c>
      <c r="B125" s="14" t="s">
        <v>286</v>
      </c>
      <c r="C125" s="15" t="s">
        <v>226</v>
      </c>
      <c r="D125" s="16" t="s">
        <v>57</v>
      </c>
      <c r="E125" s="35">
        <v>283157007</v>
      </c>
      <c r="F125" s="33">
        <v>94.37</v>
      </c>
      <c r="G125" s="19">
        <f t="shared" si="13"/>
        <v>0.9437000000000001</v>
      </c>
      <c r="H125" s="17">
        <v>864620.92</v>
      </c>
      <c r="I125" s="17">
        <v>82157.5</v>
      </c>
      <c r="J125" s="17">
        <v>0</v>
      </c>
      <c r="K125" s="17">
        <v>111536.37</v>
      </c>
      <c r="L125" s="20">
        <f t="shared" si="14"/>
        <v>1058314.79</v>
      </c>
      <c r="M125" s="17">
        <v>4182556</v>
      </c>
      <c r="N125" s="17">
        <v>0</v>
      </c>
      <c r="O125" s="17">
        <v>0</v>
      </c>
      <c r="P125" s="20">
        <f t="shared" si="15"/>
        <v>4182556</v>
      </c>
      <c r="Q125" s="17">
        <v>1697849.23</v>
      </c>
      <c r="R125" s="17">
        <v>0</v>
      </c>
      <c r="S125" s="21">
        <f t="shared" si="16"/>
        <v>1697849.23</v>
      </c>
      <c r="T125" s="20">
        <f t="shared" si="17"/>
        <v>6938720.02</v>
      </c>
      <c r="U125" s="22">
        <f t="shared" si="18"/>
        <v>0.5996140614666124</v>
      </c>
      <c r="V125" s="22">
        <f t="shared" si="19"/>
        <v>0</v>
      </c>
      <c r="W125" s="22">
        <f t="shared" si="20"/>
        <v>0.5996140614666124</v>
      </c>
      <c r="X125" s="23">
        <f t="shared" si="21"/>
        <v>1.4771154859678255</v>
      </c>
      <c r="Y125" s="23">
        <f t="shared" si="22"/>
        <v>0.3737554656381857</v>
      </c>
      <c r="Z125" s="24"/>
      <c r="AA125" s="23">
        <f t="shared" si="23"/>
        <v>2.450485013072624</v>
      </c>
      <c r="AB125" s="34">
        <v>289849.3757094211</v>
      </c>
      <c r="AC125" s="26">
        <f t="shared" si="24"/>
        <v>7102.715512243926</v>
      </c>
      <c r="AD125" s="28"/>
      <c r="AE125" s="29">
        <f>E125/G125</f>
        <v>300049811.3807354</v>
      </c>
      <c r="AF125" s="22">
        <f>(L125/AE125)*100</f>
        <v>0.3527130329227558</v>
      </c>
      <c r="AG125" s="22">
        <f>(P125/AE125)*100</f>
        <v>1.3939538841078372</v>
      </c>
      <c r="AH125" s="22">
        <f>(Q125/AE125)*100</f>
        <v>0.5658557898060421</v>
      </c>
      <c r="AI125" s="22">
        <f>(S125/AE125)*100</f>
        <v>0.5658557898060421</v>
      </c>
      <c r="AJ125" s="22">
        <f t="shared" si="25"/>
        <v>2.3129999999999997</v>
      </c>
    </row>
    <row r="126" spans="1:36" ht="12.75">
      <c r="A126" s="13" t="s">
        <v>287</v>
      </c>
      <c r="B126" s="14" t="s">
        <v>288</v>
      </c>
      <c r="C126" s="15" t="s">
        <v>226</v>
      </c>
      <c r="D126" s="16"/>
      <c r="E126" s="35">
        <v>409049533</v>
      </c>
      <c r="F126" s="33">
        <v>51.47</v>
      </c>
      <c r="G126" s="19">
        <f t="shared" si="13"/>
        <v>0.5146999999999999</v>
      </c>
      <c r="H126" s="17">
        <v>2554681.91</v>
      </c>
      <c r="I126" s="17">
        <v>242751.76</v>
      </c>
      <c r="J126" s="17">
        <v>0</v>
      </c>
      <c r="K126" s="17">
        <v>329560.79</v>
      </c>
      <c r="L126" s="20">
        <f t="shared" si="14"/>
        <v>3126994.46</v>
      </c>
      <c r="M126" s="17">
        <v>8459660</v>
      </c>
      <c r="N126" s="17">
        <v>4047532.64</v>
      </c>
      <c r="O126" s="17">
        <v>0</v>
      </c>
      <c r="P126" s="20">
        <f t="shared" si="15"/>
        <v>12507192.64</v>
      </c>
      <c r="Q126" s="17">
        <v>111251</v>
      </c>
      <c r="R126" s="17">
        <v>81810</v>
      </c>
      <c r="S126" s="21">
        <f t="shared" si="16"/>
        <v>193061</v>
      </c>
      <c r="T126" s="20">
        <f t="shared" si="17"/>
        <v>15827248.100000001</v>
      </c>
      <c r="U126" s="22">
        <f t="shared" si="18"/>
        <v>0.02719743968024528</v>
      </c>
      <c r="V126" s="22">
        <f t="shared" si="19"/>
        <v>0.02000002283342052</v>
      </c>
      <c r="W126" s="22">
        <f t="shared" si="20"/>
        <v>0.04719746251366579</v>
      </c>
      <c r="X126" s="23">
        <f t="shared" si="21"/>
        <v>3.057623009191897</v>
      </c>
      <c r="Y126" s="23">
        <f t="shared" si="22"/>
        <v>0.7644537415961309</v>
      </c>
      <c r="Z126" s="24"/>
      <c r="AA126" s="23">
        <f t="shared" si="23"/>
        <v>3.8692742133016935</v>
      </c>
      <c r="AB126" s="25">
        <v>190879.80487804877</v>
      </c>
      <c r="AC126" s="26">
        <f t="shared" si="24"/>
        <v>7385.663068546929</v>
      </c>
      <c r="AD126" s="28"/>
      <c r="AE126" s="29">
        <f>E126/G126</f>
        <v>794733889.6444532</v>
      </c>
      <c r="AF126" s="22">
        <f>(L126/AE126)*100</f>
        <v>0.3934643407995285</v>
      </c>
      <c r="AG126" s="22">
        <f>(P126/AE126)*100</f>
        <v>1.573758562831069</v>
      </c>
      <c r="AH126" s="22">
        <f>(Q126/AE126)*100</f>
        <v>0.013998522203422244</v>
      </c>
      <c r="AI126" s="22">
        <f>(S126/AE126)*100</f>
        <v>0.024292533955783784</v>
      </c>
      <c r="AJ126" s="22">
        <f t="shared" si="25"/>
        <v>1.991</v>
      </c>
    </row>
    <row r="127" spans="1:36" ht="12.75">
      <c r="A127" s="13" t="s">
        <v>289</v>
      </c>
      <c r="B127" s="14" t="s">
        <v>290</v>
      </c>
      <c r="C127" s="15" t="s">
        <v>226</v>
      </c>
      <c r="D127" s="16"/>
      <c r="E127" s="35">
        <v>765937240</v>
      </c>
      <c r="F127" s="33">
        <v>56.53</v>
      </c>
      <c r="G127" s="19">
        <f t="shared" si="13"/>
        <v>0.5653</v>
      </c>
      <c r="H127" s="17">
        <v>4284163.37</v>
      </c>
      <c r="I127" s="17">
        <v>407092.66</v>
      </c>
      <c r="J127" s="17">
        <v>0</v>
      </c>
      <c r="K127" s="17">
        <v>552684.68</v>
      </c>
      <c r="L127" s="20">
        <f t="shared" si="14"/>
        <v>5243940.71</v>
      </c>
      <c r="M127" s="17">
        <v>9936996</v>
      </c>
      <c r="N127" s="17">
        <v>7174064.13</v>
      </c>
      <c r="O127" s="17">
        <v>0</v>
      </c>
      <c r="P127" s="20">
        <f t="shared" si="15"/>
        <v>17111060.13</v>
      </c>
      <c r="Q127" s="17">
        <v>2796505.58</v>
      </c>
      <c r="R127" s="17">
        <v>153187.45</v>
      </c>
      <c r="S127" s="21">
        <f t="shared" si="16"/>
        <v>2949693.0300000003</v>
      </c>
      <c r="T127" s="20">
        <f t="shared" si="17"/>
        <v>25304693.87</v>
      </c>
      <c r="U127" s="22">
        <f t="shared" si="18"/>
        <v>0.36510897159145833</v>
      </c>
      <c r="V127" s="22">
        <f t="shared" si="19"/>
        <v>0.020000000261118</v>
      </c>
      <c r="W127" s="22">
        <f t="shared" si="20"/>
        <v>0.38510897185257636</v>
      </c>
      <c r="X127" s="23">
        <f t="shared" si="21"/>
        <v>2.234002896895312</v>
      </c>
      <c r="Y127" s="23">
        <f t="shared" si="22"/>
        <v>0.6846436543547615</v>
      </c>
      <c r="Z127" s="24"/>
      <c r="AA127" s="23">
        <f t="shared" si="23"/>
        <v>3.30375552310265</v>
      </c>
      <c r="AB127" s="34">
        <v>148328.100064697</v>
      </c>
      <c r="AC127" s="26">
        <f t="shared" si="24"/>
        <v>4900.397798200653</v>
      </c>
      <c r="AD127" s="28"/>
      <c r="AE127" s="29">
        <f>E127/G127</f>
        <v>1354921705.289227</v>
      </c>
      <c r="AF127" s="22">
        <f>(L127/AE127)*100</f>
        <v>0.3870290578067466</v>
      </c>
      <c r="AG127" s="22">
        <f>(P127/AE127)*100</f>
        <v>1.2628818376149198</v>
      </c>
      <c r="AH127" s="22">
        <f>(Q127/AE127)*100</f>
        <v>0.20639610164065136</v>
      </c>
      <c r="AI127" s="22">
        <f>(S127/AE127)*100</f>
        <v>0.2177021017882614</v>
      </c>
      <c r="AJ127" s="22">
        <f t="shared" si="25"/>
        <v>1.8679999999999999</v>
      </c>
    </row>
    <row r="128" spans="1:36" ht="12.75">
      <c r="A128" s="13" t="s">
        <v>291</v>
      </c>
      <c r="B128" s="14" t="s">
        <v>292</v>
      </c>
      <c r="C128" s="15" t="s">
        <v>226</v>
      </c>
      <c r="D128" s="16"/>
      <c r="E128" s="35">
        <v>445051579</v>
      </c>
      <c r="F128" s="33">
        <v>92.78</v>
      </c>
      <c r="G128" s="19">
        <f t="shared" si="13"/>
        <v>0.9278</v>
      </c>
      <c r="H128" s="17">
        <v>1565832.29</v>
      </c>
      <c r="I128" s="17">
        <v>148790</v>
      </c>
      <c r="J128" s="17">
        <v>0</v>
      </c>
      <c r="K128" s="17">
        <v>201995.48</v>
      </c>
      <c r="L128" s="20">
        <f t="shared" si="14"/>
        <v>1916617.77</v>
      </c>
      <c r="M128" s="17">
        <v>3161544</v>
      </c>
      <c r="N128" s="17">
        <v>3056726.26</v>
      </c>
      <c r="O128" s="17">
        <v>0</v>
      </c>
      <c r="P128" s="20">
        <f t="shared" si="15"/>
        <v>6218270.26</v>
      </c>
      <c r="Q128" s="17">
        <v>1600368</v>
      </c>
      <c r="R128" s="17">
        <v>89010</v>
      </c>
      <c r="S128" s="21">
        <f t="shared" si="16"/>
        <v>1689378</v>
      </c>
      <c r="T128" s="20">
        <f t="shared" si="17"/>
        <v>9824266.03</v>
      </c>
      <c r="U128" s="22">
        <f t="shared" si="18"/>
        <v>0.3595915789347194</v>
      </c>
      <c r="V128" s="22">
        <f t="shared" si="19"/>
        <v>0.019999929041932464</v>
      </c>
      <c r="W128" s="22">
        <f t="shared" si="20"/>
        <v>0.37959150797665187</v>
      </c>
      <c r="X128" s="23">
        <f t="shared" si="21"/>
        <v>1.3972021566516</v>
      </c>
      <c r="Y128" s="23">
        <f t="shared" si="22"/>
        <v>0.43065070666786687</v>
      </c>
      <c r="Z128" s="24"/>
      <c r="AA128" s="23">
        <f t="shared" si="23"/>
        <v>2.207444371296119</v>
      </c>
      <c r="AB128" s="34">
        <v>320809.33050847455</v>
      </c>
      <c r="AC128" s="26">
        <f t="shared" si="24"/>
        <v>7081.687508902085</v>
      </c>
      <c r="AD128" s="28"/>
      <c r="AE128" s="29">
        <f>E128/G128</f>
        <v>479684823.2377668</v>
      </c>
      <c r="AF128" s="22">
        <f>(L128/AE128)*100</f>
        <v>0.39955772564644687</v>
      </c>
      <c r="AG128" s="22">
        <f>(P128/AE128)*100</f>
        <v>1.2963241609413545</v>
      </c>
      <c r="AH128" s="22">
        <f>(Q128/AE128)*100</f>
        <v>0.3336290669356326</v>
      </c>
      <c r="AI128" s="22">
        <f>(S128/AE128)*100</f>
        <v>0.3521850011007376</v>
      </c>
      <c r="AJ128" s="22">
        <f t="shared" si="25"/>
        <v>2.048</v>
      </c>
    </row>
    <row r="129" spans="1:36" ht="12.75">
      <c r="A129" s="13" t="s">
        <v>293</v>
      </c>
      <c r="B129" s="14" t="s">
        <v>294</v>
      </c>
      <c r="C129" s="15" t="s">
        <v>226</v>
      </c>
      <c r="D129" s="16"/>
      <c r="E129" s="35">
        <v>741124177</v>
      </c>
      <c r="F129" s="33">
        <v>90.68</v>
      </c>
      <c r="G129" s="19">
        <f t="shared" si="13"/>
        <v>0.9068</v>
      </c>
      <c r="H129" s="17">
        <v>2679086.02</v>
      </c>
      <c r="I129" s="17">
        <v>254576.69</v>
      </c>
      <c r="J129" s="17">
        <v>0</v>
      </c>
      <c r="K129" s="17">
        <v>345605.95</v>
      </c>
      <c r="L129" s="20">
        <f t="shared" si="14"/>
        <v>3279268.66</v>
      </c>
      <c r="M129" s="17">
        <v>7175650</v>
      </c>
      <c r="N129" s="17">
        <v>4548026.38</v>
      </c>
      <c r="O129" s="17">
        <v>0</v>
      </c>
      <c r="P129" s="20">
        <f t="shared" si="15"/>
        <v>11723676.379999999</v>
      </c>
      <c r="Q129" s="17">
        <v>1762182</v>
      </c>
      <c r="R129" s="17">
        <v>0</v>
      </c>
      <c r="S129" s="21">
        <f t="shared" si="16"/>
        <v>1762182</v>
      </c>
      <c r="T129" s="20">
        <f t="shared" si="17"/>
        <v>16765127.04</v>
      </c>
      <c r="U129" s="22">
        <f t="shared" si="18"/>
        <v>0.2377714902154649</v>
      </c>
      <c r="V129" s="22">
        <f t="shared" si="19"/>
        <v>0</v>
      </c>
      <c r="W129" s="22">
        <f t="shared" si="20"/>
        <v>0.2377714902154649</v>
      </c>
      <c r="X129" s="23">
        <f t="shared" si="21"/>
        <v>1.5818774699074483</v>
      </c>
      <c r="Y129" s="23">
        <f t="shared" si="22"/>
        <v>0.44247222824036947</v>
      </c>
      <c r="Z129" s="24"/>
      <c r="AA129" s="23">
        <f t="shared" si="23"/>
        <v>2.262121188363283</v>
      </c>
      <c r="AB129" s="34">
        <v>298960.8308605341</v>
      </c>
      <c r="AC129" s="26">
        <f t="shared" si="24"/>
        <v>6762.8562998030575</v>
      </c>
      <c r="AD129" s="28"/>
      <c r="AE129" s="29">
        <f>E129/G129</f>
        <v>817296181.0763123</v>
      </c>
      <c r="AF129" s="22">
        <f>(L129/AE129)*100</f>
        <v>0.40123381656836704</v>
      </c>
      <c r="AG129" s="22">
        <f>(P129/AE129)*100</f>
        <v>1.4344464897120741</v>
      </c>
      <c r="AH129" s="22">
        <f>(Q129/AE129)*100</f>
        <v>0.2156111873273836</v>
      </c>
      <c r="AI129" s="22">
        <f>(S129/AE129)*100</f>
        <v>0.2156111873273836</v>
      </c>
      <c r="AJ129" s="22">
        <f t="shared" si="25"/>
        <v>2.051</v>
      </c>
    </row>
    <row r="130" spans="1:36" ht="12.75">
      <c r="A130" s="13" t="s">
        <v>295</v>
      </c>
      <c r="B130" s="14" t="s">
        <v>215</v>
      </c>
      <c r="C130" s="15" t="s">
        <v>226</v>
      </c>
      <c r="D130" s="16"/>
      <c r="E130" s="35">
        <v>125658805</v>
      </c>
      <c r="F130" s="33">
        <v>109.35</v>
      </c>
      <c r="G130" s="19">
        <f aca="true" t="shared" si="26" ref="G130:G193">F130/100</f>
        <v>1.0935</v>
      </c>
      <c r="H130" s="17">
        <v>393312.31</v>
      </c>
      <c r="I130" s="17">
        <v>37375.25</v>
      </c>
      <c r="J130" s="17">
        <v>0</v>
      </c>
      <c r="K130" s="17">
        <v>50741.95</v>
      </c>
      <c r="L130" s="20">
        <f aca="true" t="shared" si="27" ref="L130:L193">SUM(H130:K130)</f>
        <v>481429.51</v>
      </c>
      <c r="M130" s="17">
        <v>913077</v>
      </c>
      <c r="N130" s="17">
        <v>0</v>
      </c>
      <c r="O130" s="17">
        <v>0</v>
      </c>
      <c r="P130" s="20">
        <f aca="true" t="shared" si="28" ref="P130:P193">SUM(M130:O130)</f>
        <v>913077</v>
      </c>
      <c r="Q130" s="17">
        <v>0</v>
      </c>
      <c r="R130" s="17">
        <v>0</v>
      </c>
      <c r="S130" s="21">
        <f aca="true" t="shared" si="29" ref="S130:S193">Q130+R130</f>
        <v>0</v>
      </c>
      <c r="T130" s="20">
        <f aca="true" t="shared" si="30" ref="T130:T193">L130+P130+S130</f>
        <v>1394506.51</v>
      </c>
      <c r="U130" s="22">
        <f aca="true" t="shared" si="31" ref="U130:U193">(Q130/$E130)*100</f>
        <v>0</v>
      </c>
      <c r="V130" s="22">
        <f aca="true" t="shared" si="32" ref="V130:V193">(R130/$E130)*100</f>
        <v>0</v>
      </c>
      <c r="W130" s="22">
        <f aca="true" t="shared" si="33" ref="W130:W193">(S130/$E130)*100</f>
        <v>0</v>
      </c>
      <c r="X130" s="23">
        <f aca="true" t="shared" si="34" ref="X130:X193">(P130/E130)*100</f>
        <v>0.7266319300107938</v>
      </c>
      <c r="Y130" s="23">
        <f aca="true" t="shared" si="35" ref="Y130:Y193">(L130/E130)*100</f>
        <v>0.3831243739744302</v>
      </c>
      <c r="Z130" s="24"/>
      <c r="AA130" s="23">
        <f aca="true" t="shared" si="36" ref="AA130:AA193">((T130/E130)*100)-Z130</f>
        <v>1.109756303985224</v>
      </c>
      <c r="AB130" s="34">
        <v>308897.87234042556</v>
      </c>
      <c r="AC130" s="26">
        <f aca="true" t="shared" si="37" ref="AC130:AC193">AB130/100*AA130</f>
        <v>3428.0136111741026</v>
      </c>
      <c r="AD130" s="28"/>
      <c r="AE130" s="29">
        <f>E130/G130</f>
        <v>114914316.41518062</v>
      </c>
      <c r="AF130" s="22">
        <f>(L130/AE130)*100</f>
        <v>0.4189465029410394</v>
      </c>
      <c r="AG130" s="22">
        <f>(P130/AE130)*100</f>
        <v>0.794572015466803</v>
      </c>
      <c r="AH130" s="22">
        <f>(Q130/AE130)*100</f>
        <v>0</v>
      </c>
      <c r="AI130" s="22">
        <f>(S130/AE130)*100</f>
        <v>0</v>
      </c>
      <c r="AJ130" s="22">
        <f aca="true" t="shared" si="38" ref="AJ130:AJ193">ROUND(AF130,3)+ROUND(AG130,3)+ROUND(AI130,3)</f>
        <v>1.214</v>
      </c>
    </row>
    <row r="131" spans="1:36" ht="12.75">
      <c r="A131" s="13" t="s">
        <v>296</v>
      </c>
      <c r="B131" s="14" t="s">
        <v>297</v>
      </c>
      <c r="C131" s="15" t="s">
        <v>226</v>
      </c>
      <c r="D131" s="16"/>
      <c r="E131" s="35">
        <v>696256225</v>
      </c>
      <c r="F131" s="33">
        <v>56.53</v>
      </c>
      <c r="G131" s="19">
        <f t="shared" si="26"/>
        <v>0.5653</v>
      </c>
      <c r="H131" s="17">
        <v>3900486.78</v>
      </c>
      <c r="I131" s="17">
        <v>370635.18</v>
      </c>
      <c r="J131" s="17">
        <v>0</v>
      </c>
      <c r="K131" s="17">
        <v>503186.59</v>
      </c>
      <c r="L131" s="20">
        <f t="shared" si="27"/>
        <v>4774308.55</v>
      </c>
      <c r="M131" s="17">
        <v>8535839</v>
      </c>
      <c r="N131" s="17">
        <v>4493137.99</v>
      </c>
      <c r="O131" s="17">
        <v>0</v>
      </c>
      <c r="P131" s="20">
        <f t="shared" si="28"/>
        <v>13028976.99</v>
      </c>
      <c r="Q131" s="17">
        <v>4121113.5</v>
      </c>
      <c r="R131" s="17">
        <v>278502.49</v>
      </c>
      <c r="S131" s="21">
        <f t="shared" si="29"/>
        <v>4399615.99</v>
      </c>
      <c r="T131" s="20">
        <f t="shared" si="30"/>
        <v>22202901.53</v>
      </c>
      <c r="U131" s="22">
        <f t="shared" si="31"/>
        <v>0.5918961083615446</v>
      </c>
      <c r="V131" s="22">
        <f t="shared" si="32"/>
        <v>0.039999999999999994</v>
      </c>
      <c r="W131" s="22">
        <f t="shared" si="33"/>
        <v>0.6318961083615446</v>
      </c>
      <c r="X131" s="23">
        <f t="shared" si="34"/>
        <v>1.871290556863603</v>
      </c>
      <c r="Y131" s="23">
        <f t="shared" si="35"/>
        <v>0.6857114347523428</v>
      </c>
      <c r="Z131" s="24"/>
      <c r="AA131" s="23">
        <f t="shared" si="36"/>
        <v>3.1888980999774907</v>
      </c>
      <c r="AB131" s="34">
        <v>149735.73005361084</v>
      </c>
      <c r="AC131" s="26">
        <f t="shared" si="37"/>
        <v>4774.919850667021</v>
      </c>
      <c r="AD131" s="28"/>
      <c r="AE131" s="29">
        <f>E131/G131</f>
        <v>1231657924.9955776</v>
      </c>
      <c r="AF131" s="22">
        <f>(L131/AE131)*100</f>
        <v>0.3876326740654994</v>
      </c>
      <c r="AG131" s="22">
        <f>(P131/AE131)*100</f>
        <v>1.0578405517949947</v>
      </c>
      <c r="AH131" s="22">
        <f>(Q131/AE131)*100</f>
        <v>0.3345988700567812</v>
      </c>
      <c r="AI131" s="22">
        <f>(S131/AE131)*100</f>
        <v>0.3572108700567812</v>
      </c>
      <c r="AJ131" s="22">
        <f t="shared" si="38"/>
        <v>1.8030000000000002</v>
      </c>
    </row>
    <row r="132" spans="1:36" ht="12.75">
      <c r="A132" s="13" t="s">
        <v>298</v>
      </c>
      <c r="B132" s="14" t="s">
        <v>299</v>
      </c>
      <c r="C132" s="15" t="s">
        <v>226</v>
      </c>
      <c r="D132" s="16"/>
      <c r="E132" s="35">
        <v>1122345113</v>
      </c>
      <c r="F132" s="33">
        <v>51.92</v>
      </c>
      <c r="G132" s="19">
        <f t="shared" si="26"/>
        <v>0.5192</v>
      </c>
      <c r="H132" s="17">
        <v>6728537.65</v>
      </c>
      <c r="I132" s="17">
        <v>0</v>
      </c>
      <c r="J132" s="17">
        <v>0</v>
      </c>
      <c r="K132" s="17">
        <v>868034.56</v>
      </c>
      <c r="L132" s="20">
        <f t="shared" si="27"/>
        <v>7596572.210000001</v>
      </c>
      <c r="M132" s="17">
        <v>26807267</v>
      </c>
      <c r="N132" s="17">
        <v>0</v>
      </c>
      <c r="O132" s="17">
        <v>0</v>
      </c>
      <c r="P132" s="20">
        <f t="shared" si="28"/>
        <v>26807267</v>
      </c>
      <c r="Q132" s="17">
        <v>24670100</v>
      </c>
      <c r="R132" s="17">
        <v>0</v>
      </c>
      <c r="S132" s="21">
        <f t="shared" si="29"/>
        <v>24670100</v>
      </c>
      <c r="T132" s="20">
        <f t="shared" si="30"/>
        <v>59073939.21</v>
      </c>
      <c r="U132" s="22">
        <f t="shared" si="31"/>
        <v>2.1980850376812753</v>
      </c>
      <c r="V132" s="22">
        <f t="shared" si="32"/>
        <v>0</v>
      </c>
      <c r="W132" s="22">
        <f t="shared" si="33"/>
        <v>2.1980850376812753</v>
      </c>
      <c r="X132" s="23">
        <f t="shared" si="34"/>
        <v>2.3885048092154877</v>
      </c>
      <c r="Y132" s="23">
        <f t="shared" si="35"/>
        <v>0.6768481567754642</v>
      </c>
      <c r="Z132" s="24"/>
      <c r="AA132" s="23">
        <f t="shared" si="36"/>
        <v>5.263438003672228</v>
      </c>
      <c r="AB132" s="34">
        <v>95478.527579256</v>
      </c>
      <c r="AC132" s="26">
        <f t="shared" si="37"/>
        <v>5025.453105953229</v>
      </c>
      <c r="AD132" s="28"/>
      <c r="AE132" s="29">
        <f>E132/G132</f>
        <v>2161681650.616333</v>
      </c>
      <c r="AF132" s="22">
        <f>(L132/AE132)*100</f>
        <v>0.35141956299782096</v>
      </c>
      <c r="AG132" s="22">
        <f>(P132/AE132)*100</f>
        <v>1.240111696944681</v>
      </c>
      <c r="AH132" s="22">
        <f>(Q132/AE132)*100</f>
        <v>1.141245751564118</v>
      </c>
      <c r="AI132" s="22">
        <f>(S132/AE132)*100</f>
        <v>1.141245751564118</v>
      </c>
      <c r="AJ132" s="22">
        <f t="shared" si="38"/>
        <v>2.732</v>
      </c>
    </row>
    <row r="133" spans="1:36" ht="12.75">
      <c r="A133" s="13" t="s">
        <v>300</v>
      </c>
      <c r="B133" s="14" t="s">
        <v>301</v>
      </c>
      <c r="C133" s="15" t="s">
        <v>226</v>
      </c>
      <c r="D133" s="16"/>
      <c r="E133" s="35">
        <v>171499965</v>
      </c>
      <c r="F133" s="33">
        <v>103.55</v>
      </c>
      <c r="G133" s="19">
        <f t="shared" si="26"/>
        <v>1.0354999999999999</v>
      </c>
      <c r="H133" s="17">
        <v>443383.67</v>
      </c>
      <c r="I133" s="17">
        <v>51627.21</v>
      </c>
      <c r="J133" s="17">
        <v>0</v>
      </c>
      <c r="K133" s="17">
        <v>70094.38</v>
      </c>
      <c r="L133" s="20">
        <f t="shared" si="27"/>
        <v>565105.26</v>
      </c>
      <c r="M133" s="17">
        <v>1412483.5</v>
      </c>
      <c r="N133" s="17">
        <v>763651.77</v>
      </c>
      <c r="O133" s="17">
        <v>0</v>
      </c>
      <c r="P133" s="20">
        <f t="shared" si="28"/>
        <v>2176135.27</v>
      </c>
      <c r="Q133" s="17">
        <v>0</v>
      </c>
      <c r="R133" s="17">
        <v>0</v>
      </c>
      <c r="S133" s="21">
        <f t="shared" si="29"/>
        <v>0</v>
      </c>
      <c r="T133" s="20">
        <f t="shared" si="30"/>
        <v>2741240.5300000003</v>
      </c>
      <c r="U133" s="22">
        <f t="shared" si="31"/>
        <v>0</v>
      </c>
      <c r="V133" s="22">
        <f t="shared" si="32"/>
        <v>0</v>
      </c>
      <c r="W133" s="22">
        <f t="shared" si="33"/>
        <v>0</v>
      </c>
      <c r="X133" s="23">
        <f t="shared" si="34"/>
        <v>1.2688837983144778</v>
      </c>
      <c r="Y133" s="23">
        <f t="shared" si="35"/>
        <v>0.32950750747966623</v>
      </c>
      <c r="Z133" s="24"/>
      <c r="AA133" s="23">
        <f t="shared" si="36"/>
        <v>1.5983913057941441</v>
      </c>
      <c r="AB133" s="34">
        <v>283442.4951267057</v>
      </c>
      <c r="AC133" s="26">
        <f t="shared" si="37"/>
        <v>4530.520199031254</v>
      </c>
      <c r="AD133" s="28"/>
      <c r="AE133" s="29">
        <f>E133/G133</f>
        <v>165620439.40125546</v>
      </c>
      <c r="AF133" s="22">
        <f>(L133/AE133)*100</f>
        <v>0.34120502399519437</v>
      </c>
      <c r="AG133" s="22">
        <f>(P133/AE133)*100</f>
        <v>1.3139291731546416</v>
      </c>
      <c r="AH133" s="22">
        <f>(Q133/AE133)*100</f>
        <v>0</v>
      </c>
      <c r="AI133" s="22">
        <f>(S133/AE133)*100</f>
        <v>0</v>
      </c>
      <c r="AJ133" s="22">
        <f t="shared" si="38"/>
        <v>1.655</v>
      </c>
    </row>
    <row r="134" spans="1:36" ht="12.75">
      <c r="A134" s="13" t="s">
        <v>302</v>
      </c>
      <c r="B134" s="14" t="s">
        <v>303</v>
      </c>
      <c r="C134" s="15" t="s">
        <v>226</v>
      </c>
      <c r="D134" s="16"/>
      <c r="E134" s="35">
        <v>26951550</v>
      </c>
      <c r="F134" s="33">
        <v>62.81</v>
      </c>
      <c r="G134" s="19">
        <f t="shared" si="26"/>
        <v>0.6281</v>
      </c>
      <c r="H134" s="17">
        <v>151998.11</v>
      </c>
      <c r="I134" s="17">
        <v>14444.8</v>
      </c>
      <c r="J134" s="17">
        <v>0</v>
      </c>
      <c r="K134" s="17">
        <v>19607.55</v>
      </c>
      <c r="L134" s="20">
        <f t="shared" si="27"/>
        <v>186050.45999999996</v>
      </c>
      <c r="M134" s="17">
        <v>0</v>
      </c>
      <c r="N134" s="17">
        <v>474787.75</v>
      </c>
      <c r="O134" s="17">
        <v>0</v>
      </c>
      <c r="P134" s="20">
        <f t="shared" si="28"/>
        <v>474787.75</v>
      </c>
      <c r="Q134" s="17">
        <v>223697.45</v>
      </c>
      <c r="R134" s="17">
        <v>0</v>
      </c>
      <c r="S134" s="21">
        <f t="shared" si="29"/>
        <v>223697.45</v>
      </c>
      <c r="T134" s="20">
        <f t="shared" si="30"/>
        <v>884535.6599999999</v>
      </c>
      <c r="U134" s="22">
        <f t="shared" si="31"/>
        <v>0.8299984601998772</v>
      </c>
      <c r="V134" s="22">
        <f t="shared" si="32"/>
        <v>0</v>
      </c>
      <c r="W134" s="22">
        <f t="shared" si="33"/>
        <v>0.8299984601998772</v>
      </c>
      <c r="X134" s="23">
        <f t="shared" si="34"/>
        <v>1.7616343030363746</v>
      </c>
      <c r="Y134" s="23">
        <f t="shared" si="35"/>
        <v>0.6903145088130366</v>
      </c>
      <c r="Z134" s="37">
        <v>0.09</v>
      </c>
      <c r="AA134" s="23">
        <f t="shared" si="36"/>
        <v>3.1919472720492883</v>
      </c>
      <c r="AB134" s="34">
        <v>104035.71428571429</v>
      </c>
      <c r="AC134" s="26">
        <f t="shared" si="37"/>
        <v>3320.765144099849</v>
      </c>
      <c r="AD134" s="28"/>
      <c r="AE134" s="29">
        <f>E134/G134</f>
        <v>42909648.14519981</v>
      </c>
      <c r="AF134" s="22">
        <f>(L134/AE134)*100</f>
        <v>0.4335865429854683</v>
      </c>
      <c r="AG134" s="22">
        <f>(P134/AE134)*100</f>
        <v>1.1064825057371468</v>
      </c>
      <c r="AH134" s="22">
        <f>(Q134/AE134)*100</f>
        <v>0.5213220328515429</v>
      </c>
      <c r="AI134" s="22">
        <f>(S134/AE134)*100</f>
        <v>0.5213220328515429</v>
      </c>
      <c r="AJ134" s="22">
        <f t="shared" si="38"/>
        <v>2.061</v>
      </c>
    </row>
    <row r="135" spans="1:36" ht="12.75">
      <c r="A135" s="13" t="s">
        <v>304</v>
      </c>
      <c r="B135" s="14" t="s">
        <v>305</v>
      </c>
      <c r="C135" s="15" t="s">
        <v>306</v>
      </c>
      <c r="D135" s="16" t="s">
        <v>97</v>
      </c>
      <c r="E135" s="35">
        <v>750800548</v>
      </c>
      <c r="F135" s="33">
        <v>98.58</v>
      </c>
      <c r="G135" s="19">
        <f t="shared" si="26"/>
        <v>0.9858</v>
      </c>
      <c r="H135" s="17">
        <v>4322564.01</v>
      </c>
      <c r="I135" s="17">
        <v>0</v>
      </c>
      <c r="J135" s="17">
        <v>0</v>
      </c>
      <c r="K135" s="17">
        <v>154628.74</v>
      </c>
      <c r="L135" s="20">
        <f t="shared" si="27"/>
        <v>4477192.75</v>
      </c>
      <c r="M135" s="17">
        <v>10225756</v>
      </c>
      <c r="N135" s="17">
        <v>0</v>
      </c>
      <c r="O135" s="17">
        <v>0</v>
      </c>
      <c r="P135" s="20">
        <f t="shared" si="28"/>
        <v>10225756</v>
      </c>
      <c r="Q135" s="17">
        <v>4892735</v>
      </c>
      <c r="R135" s="17">
        <v>0</v>
      </c>
      <c r="S135" s="21">
        <f t="shared" si="29"/>
        <v>4892735</v>
      </c>
      <c r="T135" s="20">
        <f t="shared" si="30"/>
        <v>19595683.75</v>
      </c>
      <c r="U135" s="22">
        <f t="shared" si="31"/>
        <v>0.6516690768318406</v>
      </c>
      <c r="V135" s="22">
        <f t="shared" si="32"/>
        <v>0</v>
      </c>
      <c r="W135" s="22">
        <f t="shared" si="33"/>
        <v>0.6516690768318406</v>
      </c>
      <c r="X135" s="23">
        <f t="shared" si="34"/>
        <v>1.3619803591299458</v>
      </c>
      <c r="Y135" s="23">
        <f t="shared" si="35"/>
        <v>0.5963225202653955</v>
      </c>
      <c r="Z135" s="24"/>
      <c r="AA135" s="23">
        <f t="shared" si="36"/>
        <v>2.6099719562271817</v>
      </c>
      <c r="AB135" s="34">
        <v>209605.48128342247</v>
      </c>
      <c r="AC135" s="26">
        <f t="shared" si="37"/>
        <v>5470.644280212341</v>
      </c>
      <c r="AD135" s="28"/>
      <c r="AE135" s="29">
        <f>E135/G135</f>
        <v>761615487.9285859</v>
      </c>
      <c r="AF135" s="22">
        <f>(L135/AE135)*100</f>
        <v>0.5878547404776269</v>
      </c>
      <c r="AG135" s="22">
        <f>(P135/AE135)*100</f>
        <v>1.3426402380303004</v>
      </c>
      <c r="AH135" s="22">
        <f>(Q135/AE135)*100</f>
        <v>0.6424153759408284</v>
      </c>
      <c r="AI135" s="22">
        <f>(S135/AE135)*100</f>
        <v>0.6424153759408284</v>
      </c>
      <c r="AJ135" s="22">
        <f t="shared" si="38"/>
        <v>2.573</v>
      </c>
    </row>
    <row r="136" spans="1:36" ht="12.75">
      <c r="A136" s="13" t="s">
        <v>307</v>
      </c>
      <c r="B136" s="14" t="s">
        <v>308</v>
      </c>
      <c r="C136" s="15" t="s">
        <v>306</v>
      </c>
      <c r="D136" s="16" t="s">
        <v>97</v>
      </c>
      <c r="E136" s="35">
        <v>23160576</v>
      </c>
      <c r="F136" s="33">
        <v>142.56</v>
      </c>
      <c r="G136" s="19">
        <f t="shared" si="26"/>
        <v>1.4256</v>
      </c>
      <c r="H136" s="17">
        <v>130154</v>
      </c>
      <c r="I136" s="17">
        <v>9398.07</v>
      </c>
      <c r="J136" s="17">
        <v>0</v>
      </c>
      <c r="K136" s="17">
        <v>4654.4</v>
      </c>
      <c r="L136" s="20">
        <f t="shared" si="27"/>
        <v>144206.47</v>
      </c>
      <c r="M136" s="17">
        <v>132407</v>
      </c>
      <c r="N136" s="17">
        <v>0</v>
      </c>
      <c r="O136" s="17">
        <v>0</v>
      </c>
      <c r="P136" s="20">
        <f t="shared" si="28"/>
        <v>132407</v>
      </c>
      <c r="Q136" s="17">
        <v>505071.11</v>
      </c>
      <c r="R136" s="17">
        <v>0</v>
      </c>
      <c r="S136" s="21">
        <f t="shared" si="29"/>
        <v>505071.11</v>
      </c>
      <c r="T136" s="20">
        <f t="shared" si="30"/>
        <v>781684.58</v>
      </c>
      <c r="U136" s="22">
        <f t="shared" si="31"/>
        <v>2.1807363944661824</v>
      </c>
      <c r="V136" s="22">
        <f t="shared" si="32"/>
        <v>0</v>
      </c>
      <c r="W136" s="22">
        <f t="shared" si="33"/>
        <v>2.1807363944661824</v>
      </c>
      <c r="X136" s="23">
        <f t="shared" si="34"/>
        <v>0.5716913085408584</v>
      </c>
      <c r="Y136" s="23">
        <f t="shared" si="35"/>
        <v>0.6226376666970631</v>
      </c>
      <c r="Z136" s="24"/>
      <c r="AA136" s="23">
        <f t="shared" si="36"/>
        <v>3.375065369704104</v>
      </c>
      <c r="AB136" s="38">
        <v>46092.18436873748</v>
      </c>
      <c r="AC136" s="26">
        <f t="shared" si="37"/>
        <v>1555.641352769427</v>
      </c>
      <c r="AD136" s="28"/>
      <c r="AE136" s="29">
        <f>E136/G136</f>
        <v>16246195.286195286</v>
      </c>
      <c r="AF136" s="22">
        <f>(L136/AE136)*100</f>
        <v>0.8876322576433332</v>
      </c>
      <c r="AG136" s="22">
        <f>(P136/AE136)*100</f>
        <v>0.8150031294558477</v>
      </c>
      <c r="AH136" s="22">
        <f>(Q136/AE136)*100</f>
        <v>3.1088578039509898</v>
      </c>
      <c r="AI136" s="22">
        <f>(S136/AE136)*100</f>
        <v>3.1088578039509898</v>
      </c>
      <c r="AJ136" s="22">
        <f t="shared" si="38"/>
        <v>4.811999999999999</v>
      </c>
    </row>
    <row r="137" spans="1:36" ht="12.75">
      <c r="A137" s="13" t="s">
        <v>309</v>
      </c>
      <c r="B137" s="14" t="s">
        <v>310</v>
      </c>
      <c r="C137" s="15" t="s">
        <v>306</v>
      </c>
      <c r="D137" s="16"/>
      <c r="E137" s="35">
        <v>276859849</v>
      </c>
      <c r="F137" s="33">
        <v>46.39</v>
      </c>
      <c r="G137" s="19">
        <f t="shared" si="26"/>
        <v>0.4639</v>
      </c>
      <c r="H137" s="17">
        <v>3315232.08</v>
      </c>
      <c r="I137" s="17">
        <v>239413.93</v>
      </c>
      <c r="J137" s="17">
        <v>0</v>
      </c>
      <c r="K137" s="17">
        <v>118569.94</v>
      </c>
      <c r="L137" s="20">
        <f t="shared" si="27"/>
        <v>3673215.95</v>
      </c>
      <c r="M137" s="17">
        <v>9324406.5</v>
      </c>
      <c r="N137" s="17">
        <v>0</v>
      </c>
      <c r="O137" s="17">
        <v>0</v>
      </c>
      <c r="P137" s="20">
        <f t="shared" si="28"/>
        <v>9324406.5</v>
      </c>
      <c r="Q137" s="17">
        <v>4105551.41</v>
      </c>
      <c r="R137" s="17">
        <v>0</v>
      </c>
      <c r="S137" s="21">
        <f t="shared" si="29"/>
        <v>4105551.41</v>
      </c>
      <c r="T137" s="20">
        <f t="shared" si="30"/>
        <v>17103173.86</v>
      </c>
      <c r="U137" s="22">
        <f t="shared" si="31"/>
        <v>1.4828988113765822</v>
      </c>
      <c r="V137" s="22">
        <f t="shared" si="32"/>
        <v>0</v>
      </c>
      <c r="W137" s="22">
        <f t="shared" si="33"/>
        <v>1.4828988113765822</v>
      </c>
      <c r="X137" s="23">
        <f t="shared" si="34"/>
        <v>3.3679157644848674</v>
      </c>
      <c r="Y137" s="23">
        <f t="shared" si="35"/>
        <v>1.3267420188472328</v>
      </c>
      <c r="Z137" s="24"/>
      <c r="AA137" s="23">
        <f t="shared" si="36"/>
        <v>6.177556594708682</v>
      </c>
      <c r="AB137" s="34">
        <v>107971.85185185185</v>
      </c>
      <c r="AC137" s="26">
        <f t="shared" si="37"/>
        <v>6670.022254503163</v>
      </c>
      <c r="AD137" s="28"/>
      <c r="AE137" s="29">
        <f>E137/G137</f>
        <v>596809331.752533</v>
      </c>
      <c r="AF137" s="22">
        <f>(L137/AE137)*100</f>
        <v>0.6154756225432312</v>
      </c>
      <c r="AG137" s="22">
        <f>(P137/AE137)*100</f>
        <v>1.56237612314453</v>
      </c>
      <c r="AH137" s="22">
        <f>(Q137/AE137)*100</f>
        <v>0.6879167585975964</v>
      </c>
      <c r="AI137" s="22">
        <f>(S137/AE137)*100</f>
        <v>0.6879167585975964</v>
      </c>
      <c r="AJ137" s="22">
        <f t="shared" si="38"/>
        <v>2.865</v>
      </c>
    </row>
    <row r="138" spans="1:36" ht="12.75">
      <c r="A138" s="13" t="s">
        <v>311</v>
      </c>
      <c r="B138" s="14" t="s">
        <v>312</v>
      </c>
      <c r="C138" s="15" t="s">
        <v>306</v>
      </c>
      <c r="D138" s="16" t="s">
        <v>97</v>
      </c>
      <c r="E138" s="35">
        <v>843012214</v>
      </c>
      <c r="F138" s="33">
        <v>98.23</v>
      </c>
      <c r="G138" s="19">
        <f t="shared" si="26"/>
        <v>0.9823000000000001</v>
      </c>
      <c r="H138" s="17">
        <v>4742483.97</v>
      </c>
      <c r="I138" s="17">
        <v>342764.95</v>
      </c>
      <c r="J138" s="17">
        <v>0</v>
      </c>
      <c r="K138" s="17">
        <v>169754.61</v>
      </c>
      <c r="L138" s="20">
        <f t="shared" si="27"/>
        <v>5255003.53</v>
      </c>
      <c r="M138" s="17">
        <v>7404381</v>
      </c>
      <c r="N138" s="17">
        <v>3654476.99</v>
      </c>
      <c r="O138" s="17">
        <v>0</v>
      </c>
      <c r="P138" s="20">
        <f t="shared" si="28"/>
        <v>11058857.99</v>
      </c>
      <c r="Q138" s="17">
        <v>7240000</v>
      </c>
      <c r="R138" s="17">
        <v>0</v>
      </c>
      <c r="S138" s="21">
        <f t="shared" si="29"/>
        <v>7240000</v>
      </c>
      <c r="T138" s="20">
        <f t="shared" si="30"/>
        <v>23553861.52</v>
      </c>
      <c r="U138" s="22">
        <f t="shared" si="31"/>
        <v>0.8588250418872342</v>
      </c>
      <c r="V138" s="22">
        <f t="shared" si="32"/>
        <v>0</v>
      </c>
      <c r="W138" s="22">
        <f t="shared" si="33"/>
        <v>0.8588250418872342</v>
      </c>
      <c r="X138" s="23">
        <f t="shared" si="34"/>
        <v>1.3118265437136358</v>
      </c>
      <c r="Y138" s="23">
        <f t="shared" si="35"/>
        <v>0.6233603075648914</v>
      </c>
      <c r="Z138" s="24"/>
      <c r="AA138" s="23">
        <f t="shared" si="36"/>
        <v>2.794011893165761</v>
      </c>
      <c r="AB138" s="34">
        <v>170187.97636632202</v>
      </c>
      <c r="AC138" s="26">
        <f t="shared" si="37"/>
        <v>4755.072300413172</v>
      </c>
      <c r="AD138" s="28"/>
      <c r="AE138" s="29">
        <f>E138/G138</f>
        <v>858202396.4165733</v>
      </c>
      <c r="AF138" s="22">
        <f>(L138/AE138)*100</f>
        <v>0.6123268301209929</v>
      </c>
      <c r="AG138" s="22">
        <f>(P138/AE138)*100</f>
        <v>1.2886072138899047</v>
      </c>
      <c r="AH138" s="22">
        <f>(Q138/AE138)*100</f>
        <v>0.8436238386458301</v>
      </c>
      <c r="AI138" s="22">
        <f>(S138/AE138)*100</f>
        <v>0.8436238386458301</v>
      </c>
      <c r="AJ138" s="22">
        <f t="shared" si="38"/>
        <v>2.7449999999999997</v>
      </c>
    </row>
    <row r="139" spans="1:36" ht="12.75">
      <c r="A139" s="13" t="s">
        <v>313</v>
      </c>
      <c r="B139" s="14" t="s">
        <v>314</v>
      </c>
      <c r="C139" s="15" t="s">
        <v>306</v>
      </c>
      <c r="D139" s="16"/>
      <c r="E139" s="35">
        <v>411175965</v>
      </c>
      <c r="F139" s="33">
        <v>50.33</v>
      </c>
      <c r="G139" s="19">
        <f t="shared" si="26"/>
        <v>0.5033</v>
      </c>
      <c r="H139" s="17">
        <v>4739714.07</v>
      </c>
      <c r="I139" s="17">
        <v>342515.37</v>
      </c>
      <c r="J139" s="17">
        <v>0</v>
      </c>
      <c r="K139" s="17">
        <v>169631.01</v>
      </c>
      <c r="L139" s="20">
        <f t="shared" si="27"/>
        <v>5251860.45</v>
      </c>
      <c r="M139" s="17">
        <v>6482932</v>
      </c>
      <c r="N139" s="17">
        <v>3440413.07</v>
      </c>
      <c r="O139" s="17">
        <v>0</v>
      </c>
      <c r="P139" s="20">
        <f t="shared" si="28"/>
        <v>9923345.07</v>
      </c>
      <c r="Q139" s="17">
        <v>3804734.37</v>
      </c>
      <c r="R139" s="17">
        <v>41118.19</v>
      </c>
      <c r="S139" s="21">
        <f t="shared" si="29"/>
        <v>3845852.56</v>
      </c>
      <c r="T139" s="20">
        <f t="shared" si="30"/>
        <v>19021058.08</v>
      </c>
      <c r="U139" s="22">
        <f t="shared" si="31"/>
        <v>0.9253299545366179</v>
      </c>
      <c r="V139" s="22">
        <f t="shared" si="32"/>
        <v>0.01000014434209451</v>
      </c>
      <c r="W139" s="22">
        <f t="shared" si="33"/>
        <v>0.9353300988787125</v>
      </c>
      <c r="X139" s="23">
        <f t="shared" si="34"/>
        <v>2.4134059173424696</v>
      </c>
      <c r="Y139" s="23">
        <f t="shared" si="35"/>
        <v>1.2772780748505084</v>
      </c>
      <c r="Z139" s="24"/>
      <c r="AA139" s="23">
        <f t="shared" si="36"/>
        <v>4.626014091071689</v>
      </c>
      <c r="AB139" s="34">
        <v>131458.93566322478</v>
      </c>
      <c r="AC139" s="26">
        <f t="shared" si="37"/>
        <v>6081.308887753644</v>
      </c>
      <c r="AD139" s="28"/>
      <c r="AE139" s="29">
        <f>E139/G139</f>
        <v>816959994.0393404</v>
      </c>
      <c r="AF139" s="22">
        <f>(L139/AE139)*100</f>
        <v>0.6428540550722609</v>
      </c>
      <c r="AG139" s="22">
        <f>(P139/AE139)*100</f>
        <v>1.2146671981984647</v>
      </c>
      <c r="AH139" s="22">
        <f>(Q139/AE139)*100</f>
        <v>0.46571856611827983</v>
      </c>
      <c r="AI139" s="22">
        <f>(S139/AE139)*100</f>
        <v>0.47075163876565596</v>
      </c>
      <c r="AJ139" s="22">
        <f t="shared" si="38"/>
        <v>2.329</v>
      </c>
    </row>
    <row r="140" spans="1:36" ht="12.75">
      <c r="A140" s="13" t="s">
        <v>315</v>
      </c>
      <c r="B140" s="14" t="s">
        <v>316</v>
      </c>
      <c r="C140" s="15" t="s">
        <v>306</v>
      </c>
      <c r="D140" s="16"/>
      <c r="E140" s="35">
        <v>342606699</v>
      </c>
      <c r="F140" s="33">
        <v>58.49</v>
      </c>
      <c r="G140" s="19">
        <f t="shared" si="26"/>
        <v>0.5849</v>
      </c>
      <c r="H140" s="17">
        <v>3363011.13</v>
      </c>
      <c r="I140" s="17">
        <v>242900.21</v>
      </c>
      <c r="J140" s="17">
        <v>0</v>
      </c>
      <c r="K140" s="17">
        <v>120296.52</v>
      </c>
      <c r="L140" s="20">
        <f t="shared" si="27"/>
        <v>3726207.86</v>
      </c>
      <c r="M140" s="17">
        <v>7816863</v>
      </c>
      <c r="N140" s="17">
        <v>0</v>
      </c>
      <c r="O140" s="17">
        <v>0</v>
      </c>
      <c r="P140" s="20">
        <f t="shared" si="28"/>
        <v>7816863</v>
      </c>
      <c r="Q140" s="17">
        <v>4296058.68</v>
      </c>
      <c r="R140" s="17">
        <v>137042.68</v>
      </c>
      <c r="S140" s="21">
        <f t="shared" si="29"/>
        <v>4433101.359999999</v>
      </c>
      <c r="T140" s="20">
        <f t="shared" si="30"/>
        <v>15976172.219999999</v>
      </c>
      <c r="U140" s="22">
        <f t="shared" si="31"/>
        <v>1.253933064513721</v>
      </c>
      <c r="V140" s="22">
        <f t="shared" si="32"/>
        <v>0.04000000011675195</v>
      </c>
      <c r="W140" s="22">
        <f t="shared" si="33"/>
        <v>1.2939330646304728</v>
      </c>
      <c r="X140" s="23">
        <f t="shared" si="34"/>
        <v>2.2815849844197005</v>
      </c>
      <c r="Y140" s="23">
        <f t="shared" si="35"/>
        <v>1.0876050791989913</v>
      </c>
      <c r="Z140" s="24"/>
      <c r="AA140" s="23">
        <f t="shared" si="36"/>
        <v>4.663123128249165</v>
      </c>
      <c r="AB140" s="34">
        <v>103740</v>
      </c>
      <c r="AC140" s="26">
        <f t="shared" si="37"/>
        <v>4837.523933245684</v>
      </c>
      <c r="AD140" s="28"/>
      <c r="AE140" s="29">
        <f>E140/G140</f>
        <v>585752605.5736023</v>
      </c>
      <c r="AF140" s="22">
        <f>(L140/AE140)*100</f>
        <v>0.63614021082349</v>
      </c>
      <c r="AG140" s="22">
        <f>(P140/AE140)*100</f>
        <v>1.334499057387083</v>
      </c>
      <c r="AH140" s="22">
        <f>(Q140/AE140)*100</f>
        <v>0.7334254494340754</v>
      </c>
      <c r="AI140" s="22">
        <f>(S140/AE140)*100</f>
        <v>0.7568214495023635</v>
      </c>
      <c r="AJ140" s="22">
        <f t="shared" si="38"/>
        <v>2.7270000000000003</v>
      </c>
    </row>
    <row r="141" spans="1:36" ht="12.75">
      <c r="A141" s="13" t="s">
        <v>317</v>
      </c>
      <c r="B141" s="14" t="s">
        <v>318</v>
      </c>
      <c r="C141" s="15" t="s">
        <v>306</v>
      </c>
      <c r="D141" s="16"/>
      <c r="E141" s="35">
        <v>79410541</v>
      </c>
      <c r="F141" s="33">
        <v>53.28</v>
      </c>
      <c r="G141" s="19">
        <f t="shared" si="26"/>
        <v>0.5328</v>
      </c>
      <c r="H141" s="17">
        <v>856972.45</v>
      </c>
      <c r="I141" s="17">
        <v>61881.15</v>
      </c>
      <c r="J141" s="17">
        <v>0</v>
      </c>
      <c r="K141" s="17">
        <v>30646.69</v>
      </c>
      <c r="L141" s="20">
        <f t="shared" si="27"/>
        <v>949500.2899999999</v>
      </c>
      <c r="M141" s="17">
        <v>1188283</v>
      </c>
      <c r="N141" s="17">
        <v>0</v>
      </c>
      <c r="O141" s="17">
        <v>0</v>
      </c>
      <c r="P141" s="20">
        <f t="shared" si="28"/>
        <v>1188283</v>
      </c>
      <c r="Q141" s="17">
        <v>1362700</v>
      </c>
      <c r="R141" s="17">
        <v>0</v>
      </c>
      <c r="S141" s="21">
        <f t="shared" si="29"/>
        <v>1362700</v>
      </c>
      <c r="T141" s="20">
        <f t="shared" si="30"/>
        <v>3500483.29</v>
      </c>
      <c r="U141" s="22">
        <f t="shared" si="31"/>
        <v>1.716019035810372</v>
      </c>
      <c r="V141" s="22">
        <f t="shared" si="32"/>
        <v>0</v>
      </c>
      <c r="W141" s="22">
        <f t="shared" si="33"/>
        <v>1.716019035810372</v>
      </c>
      <c r="X141" s="23">
        <f t="shared" si="34"/>
        <v>1.4963794290231571</v>
      </c>
      <c r="Y141" s="23">
        <f t="shared" si="35"/>
        <v>1.1956854569218964</v>
      </c>
      <c r="Z141" s="24"/>
      <c r="AA141" s="23">
        <f t="shared" si="36"/>
        <v>4.408083921755425</v>
      </c>
      <c r="AB141" s="34">
        <v>76811.90130624094</v>
      </c>
      <c r="AC141" s="26">
        <f t="shared" si="37"/>
        <v>3385.933071475052</v>
      </c>
      <c r="AD141" s="28"/>
      <c r="AE141" s="29">
        <f>E141/G141</f>
        <v>149043808.18318316</v>
      </c>
      <c r="AF141" s="22">
        <f>(L141/AE141)*100</f>
        <v>0.6370612114479866</v>
      </c>
      <c r="AG141" s="22">
        <f>(P141/AE141)*100</f>
        <v>0.7972709597835381</v>
      </c>
      <c r="AH141" s="22">
        <f>(Q141/AE141)*100</f>
        <v>0.9142949422797663</v>
      </c>
      <c r="AI141" s="22">
        <f>(S141/AE141)*100</f>
        <v>0.9142949422797663</v>
      </c>
      <c r="AJ141" s="22">
        <f t="shared" si="38"/>
        <v>2.3480000000000003</v>
      </c>
    </row>
    <row r="142" spans="1:36" ht="12.75">
      <c r="A142" s="13" t="s">
        <v>319</v>
      </c>
      <c r="B142" s="14" t="s">
        <v>320</v>
      </c>
      <c r="C142" s="15" t="s">
        <v>306</v>
      </c>
      <c r="D142" s="16"/>
      <c r="E142" s="35">
        <v>808536612</v>
      </c>
      <c r="F142" s="33">
        <v>68.56</v>
      </c>
      <c r="G142" s="19">
        <f t="shared" si="26"/>
        <v>0.6856</v>
      </c>
      <c r="H142" s="17">
        <v>9799447.04</v>
      </c>
      <c r="I142" s="17">
        <v>0</v>
      </c>
      <c r="J142" s="17">
        <v>0</v>
      </c>
      <c r="K142" s="17">
        <v>350950.26</v>
      </c>
      <c r="L142" s="20">
        <f t="shared" si="27"/>
        <v>10150397.299999999</v>
      </c>
      <c r="M142" s="17">
        <v>7232275</v>
      </c>
      <c r="O142" s="17">
        <v>0</v>
      </c>
      <c r="P142" s="20">
        <f t="shared" si="28"/>
        <v>7232275</v>
      </c>
      <c r="Q142" s="17">
        <v>20637766.72</v>
      </c>
      <c r="R142" s="17">
        <v>0</v>
      </c>
      <c r="S142" s="21">
        <f t="shared" si="29"/>
        <v>20637766.72</v>
      </c>
      <c r="T142" s="20">
        <f t="shared" si="30"/>
        <v>38020439.019999996</v>
      </c>
      <c r="U142" s="22">
        <f t="shared" si="31"/>
        <v>2.5524838843043014</v>
      </c>
      <c r="V142" s="22">
        <f t="shared" si="32"/>
        <v>0</v>
      </c>
      <c r="W142" s="22">
        <f t="shared" si="33"/>
        <v>2.5524838843043014</v>
      </c>
      <c r="X142" s="23">
        <f t="shared" si="34"/>
        <v>0.8944894878798636</v>
      </c>
      <c r="Y142" s="23">
        <f t="shared" si="35"/>
        <v>1.255403546277506</v>
      </c>
      <c r="Z142" s="24"/>
      <c r="AA142" s="23">
        <f t="shared" si="36"/>
        <v>4.702376918461671</v>
      </c>
      <c r="AB142" s="34">
        <v>26902.650421179304</v>
      </c>
      <c r="AC142" s="26">
        <f t="shared" si="37"/>
        <v>1265.0640238599672</v>
      </c>
      <c r="AD142" s="28"/>
      <c r="AE142" s="29">
        <f>E142/G142</f>
        <v>1179312444.5740957</v>
      </c>
      <c r="AF142" s="22">
        <f>(L142/AE142)*100</f>
        <v>0.860704671327858</v>
      </c>
      <c r="AG142" s="22">
        <f>(P142/AE142)*100</f>
        <v>0.6132619928904345</v>
      </c>
      <c r="AH142" s="22">
        <f>(Q142/AE142)*100</f>
        <v>1.749982951079029</v>
      </c>
      <c r="AI142" s="22">
        <f>(S142/AE142)*100</f>
        <v>1.749982951079029</v>
      </c>
      <c r="AJ142" s="22">
        <f t="shared" si="38"/>
        <v>3.224</v>
      </c>
    </row>
    <row r="143" spans="1:36" ht="12.75">
      <c r="A143" s="13" t="s">
        <v>321</v>
      </c>
      <c r="B143" s="14" t="s">
        <v>322</v>
      </c>
      <c r="C143" s="15" t="s">
        <v>306</v>
      </c>
      <c r="D143" s="16"/>
      <c r="E143" s="35">
        <v>4603345190</v>
      </c>
      <c r="F143" s="33">
        <v>48.11</v>
      </c>
      <c r="G143" s="19">
        <f t="shared" si="26"/>
        <v>0.48109999999999997</v>
      </c>
      <c r="H143" s="17">
        <v>56732926.49</v>
      </c>
      <c r="I143" s="17">
        <v>0</v>
      </c>
      <c r="J143" s="17">
        <v>0</v>
      </c>
      <c r="K143" s="17">
        <v>2030581.96</v>
      </c>
      <c r="L143" s="20">
        <f t="shared" si="27"/>
        <v>58763508.45</v>
      </c>
      <c r="M143" s="17">
        <v>146796196</v>
      </c>
      <c r="N143" s="17">
        <v>0</v>
      </c>
      <c r="O143" s="17">
        <v>0</v>
      </c>
      <c r="P143" s="20">
        <f t="shared" si="28"/>
        <v>146796196</v>
      </c>
      <c r="Q143" s="17">
        <v>38819697.68</v>
      </c>
      <c r="R143" s="17">
        <v>460334.52</v>
      </c>
      <c r="S143" s="21">
        <f t="shared" si="29"/>
        <v>39280032.2</v>
      </c>
      <c r="T143" s="20">
        <f t="shared" si="30"/>
        <v>244839736.64999998</v>
      </c>
      <c r="U143" s="22">
        <f t="shared" si="31"/>
        <v>0.8432932156452078</v>
      </c>
      <c r="V143" s="22">
        <f t="shared" si="32"/>
        <v>0.010000000021723333</v>
      </c>
      <c r="W143" s="22">
        <f t="shared" si="33"/>
        <v>0.8532932156669312</v>
      </c>
      <c r="X143" s="23">
        <f t="shared" si="34"/>
        <v>3.1889026336519426</v>
      </c>
      <c r="Y143" s="23">
        <f t="shared" si="35"/>
        <v>1.2765392562272742</v>
      </c>
      <c r="Z143" s="24"/>
      <c r="AA143" s="23">
        <f t="shared" si="36"/>
        <v>5.318735105546147</v>
      </c>
      <c r="AB143" s="34">
        <v>139937.08807416772</v>
      </c>
      <c r="AC143" s="26">
        <f t="shared" si="37"/>
        <v>7442.88302907979</v>
      </c>
      <c r="AD143" s="28"/>
      <c r="AE143" s="29">
        <f>E143/G143</f>
        <v>9568374953.232178</v>
      </c>
      <c r="AF143" s="22">
        <f>(L143/AE143)*100</f>
        <v>0.6141430361709416</v>
      </c>
      <c r="AG143" s="22">
        <f>(P143/AE143)*100</f>
        <v>1.534181057049949</v>
      </c>
      <c r="AH143" s="22">
        <f>(Q143/AE143)*100</f>
        <v>0.4057083660469094</v>
      </c>
      <c r="AI143" s="22">
        <f>(S143/AE143)*100</f>
        <v>0.41051936605736056</v>
      </c>
      <c r="AJ143" s="22">
        <f t="shared" si="38"/>
        <v>2.559</v>
      </c>
    </row>
    <row r="144" spans="1:36" ht="12.75">
      <c r="A144" s="13" t="s">
        <v>323</v>
      </c>
      <c r="B144" s="14" t="s">
        <v>324</v>
      </c>
      <c r="C144" s="15" t="s">
        <v>306</v>
      </c>
      <c r="D144" s="16"/>
      <c r="E144" s="35">
        <v>89353019</v>
      </c>
      <c r="F144" s="33">
        <v>114.87</v>
      </c>
      <c r="G144" s="19">
        <f t="shared" si="26"/>
        <v>1.1487</v>
      </c>
      <c r="H144" s="17">
        <v>462655.65</v>
      </c>
      <c r="I144" s="17">
        <v>33422.02</v>
      </c>
      <c r="J144" s="17">
        <v>0</v>
      </c>
      <c r="K144" s="17">
        <v>16552.28</v>
      </c>
      <c r="L144" s="20">
        <f t="shared" si="27"/>
        <v>512629.95000000007</v>
      </c>
      <c r="M144" s="17">
        <v>791164</v>
      </c>
      <c r="N144" s="17">
        <v>0</v>
      </c>
      <c r="O144" s="17">
        <v>0</v>
      </c>
      <c r="P144" s="20">
        <f t="shared" si="28"/>
        <v>791164</v>
      </c>
      <c r="Q144" s="17">
        <v>856778.79</v>
      </c>
      <c r="R144" s="17">
        <v>0</v>
      </c>
      <c r="S144" s="21">
        <f t="shared" si="29"/>
        <v>856778.79</v>
      </c>
      <c r="T144" s="20">
        <f t="shared" si="30"/>
        <v>2160572.74</v>
      </c>
      <c r="U144" s="22">
        <f t="shared" si="31"/>
        <v>0.9588694367450529</v>
      </c>
      <c r="V144" s="22">
        <f t="shared" si="32"/>
        <v>0</v>
      </c>
      <c r="W144" s="22">
        <f t="shared" si="33"/>
        <v>0.9588694367450529</v>
      </c>
      <c r="X144" s="23">
        <f t="shared" si="34"/>
        <v>0.8854362268386253</v>
      </c>
      <c r="Y144" s="23">
        <f t="shared" si="35"/>
        <v>0.5737130717429929</v>
      </c>
      <c r="Z144" s="24"/>
      <c r="AA144" s="23">
        <f t="shared" si="36"/>
        <v>2.4180187353266716</v>
      </c>
      <c r="AB144" s="34">
        <v>165801.09649122806</v>
      </c>
      <c r="AC144" s="26">
        <f t="shared" si="37"/>
        <v>4009.101576534947</v>
      </c>
      <c r="AD144" s="28"/>
      <c r="AE144" s="29">
        <f>E144/G144</f>
        <v>77786209.62827544</v>
      </c>
      <c r="AF144" s="22">
        <f>(L144/AE144)*100</f>
        <v>0.6590242055111759</v>
      </c>
      <c r="AG144" s="22">
        <f>(P144/AE144)*100</f>
        <v>1.017100593769529</v>
      </c>
      <c r="AH144" s="22">
        <f>(Q144/AE144)*100</f>
        <v>1.1014533219890421</v>
      </c>
      <c r="AI144" s="22">
        <f>(S144/AE144)*100</f>
        <v>1.1014533219890421</v>
      </c>
      <c r="AJ144" s="22">
        <f t="shared" si="38"/>
        <v>2.777</v>
      </c>
    </row>
    <row r="145" spans="1:36" ht="12.75">
      <c r="A145" s="13" t="s">
        <v>325</v>
      </c>
      <c r="B145" s="14" t="s">
        <v>326</v>
      </c>
      <c r="C145" s="15" t="s">
        <v>306</v>
      </c>
      <c r="D145" s="16"/>
      <c r="E145" s="35">
        <v>172608175</v>
      </c>
      <c r="F145" s="33">
        <v>58.29</v>
      </c>
      <c r="G145" s="19">
        <f t="shared" si="26"/>
        <v>0.5829</v>
      </c>
      <c r="H145" s="17">
        <v>1630150.8</v>
      </c>
      <c r="I145" s="17">
        <v>117708.76</v>
      </c>
      <c r="J145" s="17">
        <v>0</v>
      </c>
      <c r="K145" s="17">
        <v>58295.36</v>
      </c>
      <c r="L145" s="20">
        <f t="shared" si="27"/>
        <v>1806154.9200000002</v>
      </c>
      <c r="M145" s="17">
        <v>3920120.5</v>
      </c>
      <c r="N145" s="17">
        <v>0</v>
      </c>
      <c r="O145" s="17">
        <v>0</v>
      </c>
      <c r="P145" s="20">
        <f t="shared" si="28"/>
        <v>3920120.5</v>
      </c>
      <c r="Q145" s="17">
        <v>2842747.53</v>
      </c>
      <c r="R145" s="17">
        <v>34521.64</v>
      </c>
      <c r="S145" s="21">
        <f t="shared" si="29"/>
        <v>2877269.17</v>
      </c>
      <c r="T145" s="20">
        <f t="shared" si="30"/>
        <v>8603544.59</v>
      </c>
      <c r="U145" s="22">
        <f t="shared" si="31"/>
        <v>1.6469367861632278</v>
      </c>
      <c r="V145" s="22">
        <f t="shared" si="32"/>
        <v>0.020000002896734176</v>
      </c>
      <c r="W145" s="22">
        <f t="shared" si="33"/>
        <v>1.666936789059962</v>
      </c>
      <c r="X145" s="23">
        <f t="shared" si="34"/>
        <v>2.271109407187695</v>
      </c>
      <c r="Y145" s="23">
        <f t="shared" si="35"/>
        <v>1.0463901376629468</v>
      </c>
      <c r="Z145" s="24"/>
      <c r="AA145" s="23">
        <f t="shared" si="36"/>
        <v>4.984436333910604</v>
      </c>
      <c r="AB145" s="34">
        <v>83086.05134474327</v>
      </c>
      <c r="AC145" s="26">
        <f t="shared" si="37"/>
        <v>4141.371331639003</v>
      </c>
      <c r="AD145" s="28"/>
      <c r="AE145" s="29">
        <f>E145/G145</f>
        <v>296119703.20809746</v>
      </c>
      <c r="AF145" s="22">
        <f>(L145/AE145)*100</f>
        <v>0.6099408112437317</v>
      </c>
      <c r="AG145" s="22">
        <f>(P145/AE145)*100</f>
        <v>1.3238296734497077</v>
      </c>
      <c r="AH145" s="22">
        <f>(Q145/AE145)*100</f>
        <v>0.9599994526545453</v>
      </c>
      <c r="AI145" s="22">
        <f>(S145/AE145)*100</f>
        <v>0.9716574543430518</v>
      </c>
      <c r="AJ145" s="22">
        <f t="shared" si="38"/>
        <v>2.906</v>
      </c>
    </row>
    <row r="146" spans="1:36" ht="12.75">
      <c r="A146" s="13" t="s">
        <v>327</v>
      </c>
      <c r="B146" s="14" t="s">
        <v>328</v>
      </c>
      <c r="C146" s="15" t="s">
        <v>306</v>
      </c>
      <c r="D146" s="16"/>
      <c r="E146" s="35">
        <v>1079901363</v>
      </c>
      <c r="F146" s="33">
        <v>98.96</v>
      </c>
      <c r="G146" s="19">
        <f t="shared" si="26"/>
        <v>0.9895999999999999</v>
      </c>
      <c r="H146" s="17">
        <v>6398995.71</v>
      </c>
      <c r="I146" s="17">
        <v>0</v>
      </c>
      <c r="J146" s="17">
        <v>0</v>
      </c>
      <c r="K146" s="17">
        <v>230484.17</v>
      </c>
      <c r="L146" s="20">
        <f t="shared" si="27"/>
        <v>6629479.88</v>
      </c>
      <c r="M146" s="17">
        <v>13872082</v>
      </c>
      <c r="N146" s="17">
        <v>0</v>
      </c>
      <c r="O146" s="17">
        <v>0</v>
      </c>
      <c r="P146" s="20">
        <f t="shared" si="28"/>
        <v>13872082</v>
      </c>
      <c r="Q146" s="17">
        <v>7801275</v>
      </c>
      <c r="R146" s="17">
        <v>0</v>
      </c>
      <c r="S146" s="21">
        <f t="shared" si="29"/>
        <v>7801275</v>
      </c>
      <c r="T146" s="20">
        <f t="shared" si="30"/>
        <v>28302836.88</v>
      </c>
      <c r="U146" s="22">
        <f t="shared" si="31"/>
        <v>0.7224062555424333</v>
      </c>
      <c r="V146" s="22">
        <f t="shared" si="32"/>
        <v>0</v>
      </c>
      <c r="W146" s="22">
        <f t="shared" si="33"/>
        <v>0.7224062555424333</v>
      </c>
      <c r="X146" s="23">
        <f t="shared" si="34"/>
        <v>1.2845693574701045</v>
      </c>
      <c r="Y146" s="23">
        <f t="shared" si="35"/>
        <v>0.6138967971651685</v>
      </c>
      <c r="Z146" s="24"/>
      <c r="AA146" s="23">
        <f t="shared" si="36"/>
        <v>2.6208724101777063</v>
      </c>
      <c r="AB146" s="34">
        <v>232185.10747185262</v>
      </c>
      <c r="AC146" s="26">
        <f t="shared" si="37"/>
        <v>6085.275422271242</v>
      </c>
      <c r="AD146" s="28"/>
      <c r="AE146" s="29">
        <f>E146/G146</f>
        <v>1091250366.814875</v>
      </c>
      <c r="AF146" s="22">
        <f>(L146/AE146)*100</f>
        <v>0.6075122704746506</v>
      </c>
      <c r="AG146" s="22">
        <f>(P146/AE146)*100</f>
        <v>1.2712098361524151</v>
      </c>
      <c r="AH146" s="22">
        <f>(Q146/AE146)*100</f>
        <v>0.7148932304847919</v>
      </c>
      <c r="AI146" s="22">
        <f>(S146/AE146)*100</f>
        <v>0.7148932304847919</v>
      </c>
      <c r="AJ146" s="22">
        <f t="shared" si="38"/>
        <v>2.594</v>
      </c>
    </row>
    <row r="147" spans="1:36" ht="12.75">
      <c r="A147" s="13" t="s">
        <v>329</v>
      </c>
      <c r="B147" s="14" t="s">
        <v>330</v>
      </c>
      <c r="C147" s="15" t="s">
        <v>306</v>
      </c>
      <c r="D147" s="16"/>
      <c r="E147" s="35">
        <v>179924040</v>
      </c>
      <c r="F147" s="33">
        <v>64.6</v>
      </c>
      <c r="G147" s="19">
        <f t="shared" si="26"/>
        <v>0.6459999999999999</v>
      </c>
      <c r="H147" s="17">
        <v>1563548.27</v>
      </c>
      <c r="I147" s="17">
        <v>113921.31</v>
      </c>
      <c r="J147" s="17">
        <v>0</v>
      </c>
      <c r="K147" s="17">
        <v>56419.62</v>
      </c>
      <c r="L147" s="20">
        <f t="shared" si="27"/>
        <v>1733889.2000000002</v>
      </c>
      <c r="M147" s="17">
        <v>2719037</v>
      </c>
      <c r="N147" s="17">
        <v>1373994.65</v>
      </c>
      <c r="O147" s="17">
        <v>0</v>
      </c>
      <c r="P147" s="20">
        <f t="shared" si="28"/>
        <v>4093031.65</v>
      </c>
      <c r="Q147" s="17">
        <v>1400109.12</v>
      </c>
      <c r="R147" s="17">
        <v>56942.6</v>
      </c>
      <c r="S147" s="21">
        <f t="shared" si="29"/>
        <v>1457051.7200000002</v>
      </c>
      <c r="T147" s="20">
        <f t="shared" si="30"/>
        <v>7283972.57</v>
      </c>
      <c r="U147" s="22">
        <f t="shared" si="31"/>
        <v>0.7781667863838541</v>
      </c>
      <c r="V147" s="22">
        <f t="shared" si="32"/>
        <v>0.03164813329002617</v>
      </c>
      <c r="W147" s="22">
        <f t="shared" si="33"/>
        <v>0.8098149196738803</v>
      </c>
      <c r="X147" s="23">
        <f t="shared" si="34"/>
        <v>2.2748664658708195</v>
      </c>
      <c r="Y147" s="23">
        <f t="shared" si="35"/>
        <v>0.9636784500837133</v>
      </c>
      <c r="Z147" s="24"/>
      <c r="AA147" s="23">
        <f t="shared" si="36"/>
        <v>4.048359835628413</v>
      </c>
      <c r="AB147" s="34">
        <v>162311.61048689138</v>
      </c>
      <c r="AC147" s="26">
        <f t="shared" si="37"/>
        <v>6570.958047512947</v>
      </c>
      <c r="AD147" s="28"/>
      <c r="AE147" s="29">
        <f>E147/G147</f>
        <v>278520185.758514</v>
      </c>
      <c r="AF147" s="22">
        <f>(L147/AE147)*100</f>
        <v>0.6225362787540786</v>
      </c>
      <c r="AG147" s="22">
        <f>(P147/AE147)*100</f>
        <v>1.4695637369525494</v>
      </c>
      <c r="AH147" s="22">
        <f>(Q147/AE147)*100</f>
        <v>0.5026957440039695</v>
      </c>
      <c r="AI147" s="22">
        <f>(S147/AE147)*100</f>
        <v>0.5231404381093265</v>
      </c>
      <c r="AJ147" s="22">
        <f t="shared" si="38"/>
        <v>2.616</v>
      </c>
    </row>
    <row r="148" spans="1:36" ht="12.75">
      <c r="A148" s="13" t="s">
        <v>331</v>
      </c>
      <c r="B148" s="14" t="s">
        <v>332</v>
      </c>
      <c r="C148" s="15" t="s">
        <v>306</v>
      </c>
      <c r="D148" s="16"/>
      <c r="E148" s="35">
        <v>358333549</v>
      </c>
      <c r="F148" s="33">
        <v>53.25</v>
      </c>
      <c r="G148" s="19">
        <f t="shared" si="26"/>
        <v>0.5325</v>
      </c>
      <c r="H148" s="17">
        <v>3903960.83</v>
      </c>
      <c r="I148" s="17">
        <v>0</v>
      </c>
      <c r="J148" s="17">
        <v>0</v>
      </c>
      <c r="K148" s="17">
        <v>140105.19</v>
      </c>
      <c r="L148" s="20">
        <f t="shared" si="27"/>
        <v>4044066.02</v>
      </c>
      <c r="M148" s="17">
        <v>3499690.32</v>
      </c>
      <c r="N148" s="17">
        <v>0</v>
      </c>
      <c r="O148" s="17">
        <v>0</v>
      </c>
      <c r="P148" s="20">
        <f t="shared" si="28"/>
        <v>3499690.32</v>
      </c>
      <c r="Q148" s="17">
        <v>9444000</v>
      </c>
      <c r="R148" s="17">
        <v>0</v>
      </c>
      <c r="S148" s="21">
        <f t="shared" si="29"/>
        <v>9444000</v>
      </c>
      <c r="T148" s="20">
        <f t="shared" si="30"/>
        <v>16987756.34</v>
      </c>
      <c r="U148" s="22">
        <f t="shared" si="31"/>
        <v>2.635533297497634</v>
      </c>
      <c r="V148" s="22">
        <f t="shared" si="32"/>
        <v>0</v>
      </c>
      <c r="W148" s="22">
        <f t="shared" si="33"/>
        <v>2.635533297497634</v>
      </c>
      <c r="X148" s="23">
        <f t="shared" si="34"/>
        <v>0.976657175909588</v>
      </c>
      <c r="Y148" s="23">
        <f t="shared" si="35"/>
        <v>1.1285758844757234</v>
      </c>
      <c r="Z148" s="24"/>
      <c r="AA148" s="23">
        <f t="shared" si="36"/>
        <v>4.740766357882945</v>
      </c>
      <c r="AB148" s="34">
        <v>72396.79173463839</v>
      </c>
      <c r="AC148" s="26">
        <f t="shared" si="37"/>
        <v>3432.1627467423177</v>
      </c>
      <c r="AD148" s="28"/>
      <c r="AE148" s="29">
        <f>E148/G148</f>
        <v>672926852.5821596</v>
      </c>
      <c r="AF148" s="22">
        <f>(L148/AE148)*100</f>
        <v>0.6009666584833228</v>
      </c>
      <c r="AG148" s="22">
        <f>(P148/AE148)*100</f>
        <v>0.5200699461718556</v>
      </c>
      <c r="AH148" s="22">
        <f>(Q148/AE148)*100</f>
        <v>1.40342148091749</v>
      </c>
      <c r="AI148" s="22">
        <f>(S148/AE148)*100</f>
        <v>1.40342148091749</v>
      </c>
      <c r="AJ148" s="22">
        <f t="shared" si="38"/>
        <v>2.524</v>
      </c>
    </row>
    <row r="149" spans="1:36" ht="12.75">
      <c r="A149" s="13" t="s">
        <v>333</v>
      </c>
      <c r="B149" s="14" t="s">
        <v>334</v>
      </c>
      <c r="C149" s="15" t="s">
        <v>306</v>
      </c>
      <c r="D149" s="16"/>
      <c r="E149" s="35">
        <v>2452313140</v>
      </c>
      <c r="F149" s="33">
        <v>52.24</v>
      </c>
      <c r="G149" s="19">
        <f t="shared" si="26"/>
        <v>0.5224</v>
      </c>
      <c r="H149" s="17">
        <v>27404041.5</v>
      </c>
      <c r="I149" s="17">
        <v>1979682.66</v>
      </c>
      <c r="J149" s="17">
        <v>0</v>
      </c>
      <c r="K149" s="17">
        <v>980439.41</v>
      </c>
      <c r="L149" s="20">
        <f t="shared" si="27"/>
        <v>30364163.57</v>
      </c>
      <c r="M149" s="17">
        <v>40856802.5</v>
      </c>
      <c r="N149" s="17">
        <v>21795047.96</v>
      </c>
      <c r="O149" s="17">
        <v>0</v>
      </c>
      <c r="P149" s="20">
        <f t="shared" si="28"/>
        <v>62651850.46</v>
      </c>
      <c r="Q149" s="17">
        <v>35030236</v>
      </c>
      <c r="R149" s="17">
        <v>490463</v>
      </c>
      <c r="S149" s="21">
        <f t="shared" si="29"/>
        <v>35520699</v>
      </c>
      <c r="T149" s="20">
        <f t="shared" si="30"/>
        <v>128536713.03</v>
      </c>
      <c r="U149" s="22">
        <f t="shared" si="31"/>
        <v>1.4284568894819036</v>
      </c>
      <c r="V149" s="22">
        <f t="shared" si="32"/>
        <v>0.020000015169351498</v>
      </c>
      <c r="W149" s="22">
        <f t="shared" si="33"/>
        <v>1.4484569046512552</v>
      </c>
      <c r="X149" s="23">
        <f t="shared" si="34"/>
        <v>2.5548062944359544</v>
      </c>
      <c r="Y149" s="23">
        <f t="shared" si="35"/>
        <v>1.2381845970127616</v>
      </c>
      <c r="Z149" s="24"/>
      <c r="AA149" s="23">
        <f t="shared" si="36"/>
        <v>5.241447796099971</v>
      </c>
      <c r="AB149" s="34">
        <v>108862.38792361076</v>
      </c>
      <c r="AC149" s="26">
        <f t="shared" si="37"/>
        <v>5705.965232603897</v>
      </c>
      <c r="AD149" s="28"/>
      <c r="AE149" s="29">
        <f>E149/G149</f>
        <v>4694320712.098009</v>
      </c>
      <c r="AF149" s="22">
        <f>(L149/AE149)*100</f>
        <v>0.6468276334794667</v>
      </c>
      <c r="AG149" s="22">
        <f>(P149/AE149)*100</f>
        <v>1.3346308082133427</v>
      </c>
      <c r="AH149" s="22">
        <f>(Q149/AE149)*100</f>
        <v>0.7462258790653464</v>
      </c>
      <c r="AI149" s="22">
        <f>(S149/AE149)*100</f>
        <v>0.7566738869898157</v>
      </c>
      <c r="AJ149" s="22">
        <f t="shared" si="38"/>
        <v>2.739</v>
      </c>
    </row>
    <row r="150" spans="1:36" ht="12.75">
      <c r="A150" s="13" t="s">
        <v>335</v>
      </c>
      <c r="B150" s="14" t="s">
        <v>336</v>
      </c>
      <c r="C150" s="15" t="s">
        <v>306</v>
      </c>
      <c r="D150" s="16"/>
      <c r="E150" s="35">
        <v>682699386</v>
      </c>
      <c r="F150" s="33">
        <v>47.73</v>
      </c>
      <c r="G150" s="19">
        <f t="shared" si="26"/>
        <v>0.47729999999999995</v>
      </c>
      <c r="H150" s="17">
        <v>8082810.29</v>
      </c>
      <c r="I150" s="17">
        <v>584224.53</v>
      </c>
      <c r="J150" s="17">
        <v>0</v>
      </c>
      <c r="K150" s="17">
        <v>289337.66</v>
      </c>
      <c r="L150" s="20">
        <f t="shared" si="27"/>
        <v>8956372.48</v>
      </c>
      <c r="M150" s="17">
        <v>20478289</v>
      </c>
      <c r="N150" s="17">
        <v>0</v>
      </c>
      <c r="O150" s="17">
        <v>0</v>
      </c>
      <c r="P150" s="20">
        <f t="shared" si="28"/>
        <v>20478289</v>
      </c>
      <c r="Q150" s="17">
        <v>7382953</v>
      </c>
      <c r="R150" s="17">
        <v>0</v>
      </c>
      <c r="S150" s="21">
        <f t="shared" si="29"/>
        <v>7382953</v>
      </c>
      <c r="T150" s="20">
        <f t="shared" si="30"/>
        <v>36817614.480000004</v>
      </c>
      <c r="U150" s="22">
        <f t="shared" si="31"/>
        <v>1.081435424053538</v>
      </c>
      <c r="V150" s="22">
        <f t="shared" si="32"/>
        <v>0</v>
      </c>
      <c r="W150" s="22">
        <f t="shared" si="33"/>
        <v>1.081435424053538</v>
      </c>
      <c r="X150" s="23">
        <f t="shared" si="34"/>
        <v>2.999605598004742</v>
      </c>
      <c r="Y150" s="23">
        <f t="shared" si="35"/>
        <v>1.3119057470486726</v>
      </c>
      <c r="Z150" s="24"/>
      <c r="AA150" s="23">
        <f t="shared" si="36"/>
        <v>5.392946769106953</v>
      </c>
      <c r="AB150" s="34">
        <v>119660.10154431987</v>
      </c>
      <c r="AC150" s="26">
        <f t="shared" si="37"/>
        <v>6453.205580144498</v>
      </c>
      <c r="AD150" s="28"/>
      <c r="AE150" s="29">
        <f>E150/G150</f>
        <v>1430336027.6555626</v>
      </c>
      <c r="AF150" s="22">
        <f>(L150/AE150)*100</f>
        <v>0.6261726130663314</v>
      </c>
      <c r="AG150" s="22">
        <f>(P150/AE150)*100</f>
        <v>1.4317117519276632</v>
      </c>
      <c r="AH150" s="22">
        <f>(Q150/AE150)*100</f>
        <v>0.5161691279007536</v>
      </c>
      <c r="AI150" s="22">
        <f>(S150/AE150)*100</f>
        <v>0.5161691279007536</v>
      </c>
      <c r="AJ150" s="22">
        <f t="shared" si="38"/>
        <v>2.574</v>
      </c>
    </row>
    <row r="151" spans="1:36" ht="12.75">
      <c r="A151" s="13" t="s">
        <v>337</v>
      </c>
      <c r="B151" s="14" t="s">
        <v>338</v>
      </c>
      <c r="C151" s="15" t="s">
        <v>306</v>
      </c>
      <c r="D151" s="16"/>
      <c r="E151" s="35">
        <v>2264212154</v>
      </c>
      <c r="F151" s="33">
        <v>101.51</v>
      </c>
      <c r="G151" s="19">
        <f t="shared" si="26"/>
        <v>1.0151000000000001</v>
      </c>
      <c r="H151" s="17">
        <v>12383113.16</v>
      </c>
      <c r="I151" s="17">
        <v>0</v>
      </c>
      <c r="J151" s="17">
        <v>0</v>
      </c>
      <c r="K151" s="17">
        <v>444300.58</v>
      </c>
      <c r="L151" s="20">
        <f t="shared" si="27"/>
        <v>12827413.74</v>
      </c>
      <c r="M151" s="17">
        <v>31122929</v>
      </c>
      <c r="N151" s="17">
        <v>0</v>
      </c>
      <c r="O151" s="17">
        <v>0</v>
      </c>
      <c r="P151" s="20">
        <f t="shared" si="28"/>
        <v>31122929</v>
      </c>
      <c r="Q151" s="17">
        <v>8868380</v>
      </c>
      <c r="R151" s="17">
        <v>113211</v>
      </c>
      <c r="S151" s="21">
        <f t="shared" si="29"/>
        <v>8981591</v>
      </c>
      <c r="T151" s="20">
        <f t="shared" si="30"/>
        <v>52931933.74</v>
      </c>
      <c r="U151" s="22">
        <f t="shared" si="31"/>
        <v>0.39167619449144603</v>
      </c>
      <c r="V151" s="22">
        <f t="shared" si="32"/>
        <v>0.005000017326114927</v>
      </c>
      <c r="W151" s="22">
        <f t="shared" si="33"/>
        <v>0.39667621181756096</v>
      </c>
      <c r="X151" s="23">
        <f t="shared" si="34"/>
        <v>1.374558870069558</v>
      </c>
      <c r="Y151" s="23">
        <f t="shared" si="35"/>
        <v>0.5665287909235383</v>
      </c>
      <c r="Z151" s="24"/>
      <c r="AA151" s="23">
        <f t="shared" si="36"/>
        <v>2.337763872810657</v>
      </c>
      <c r="AB151" s="34">
        <v>492138.74755381607</v>
      </c>
      <c r="AC151" s="26">
        <f t="shared" si="37"/>
        <v>11505.041844415951</v>
      </c>
      <c r="AD151" s="28"/>
      <c r="AE151" s="29">
        <f>E151/G151</f>
        <v>2230531133.878435</v>
      </c>
      <c r="AF151" s="22">
        <f>(L151/AE151)*100</f>
        <v>0.5750833756664837</v>
      </c>
      <c r="AG151" s="22">
        <f>(P151/AE151)*100</f>
        <v>1.3953147090076086</v>
      </c>
      <c r="AH151" s="22">
        <f>(Q151/AE151)*100</f>
        <v>0.397590505028267</v>
      </c>
      <c r="AI151" s="22">
        <f>(S151/AE151)*100</f>
        <v>0.40266602261600626</v>
      </c>
      <c r="AJ151" s="22">
        <f t="shared" si="38"/>
        <v>2.373</v>
      </c>
    </row>
    <row r="152" spans="1:36" ht="12.75">
      <c r="A152" s="13" t="s">
        <v>339</v>
      </c>
      <c r="B152" s="14" t="s">
        <v>340</v>
      </c>
      <c r="C152" s="15" t="s">
        <v>306</v>
      </c>
      <c r="D152" s="16"/>
      <c r="E152" s="35">
        <v>820597517</v>
      </c>
      <c r="F152" s="33">
        <v>101.79</v>
      </c>
      <c r="G152" s="19">
        <f t="shared" si="26"/>
        <v>1.0179</v>
      </c>
      <c r="H152" s="17">
        <v>4489963.1</v>
      </c>
      <c r="I152" s="17">
        <v>0</v>
      </c>
      <c r="J152" s="17">
        <v>0</v>
      </c>
      <c r="K152" s="17">
        <v>161196.87</v>
      </c>
      <c r="L152" s="20">
        <f t="shared" si="27"/>
        <v>4651159.97</v>
      </c>
      <c r="M152" s="17">
        <v>11233159.5</v>
      </c>
      <c r="N152" s="17">
        <v>0</v>
      </c>
      <c r="O152" s="17">
        <v>0</v>
      </c>
      <c r="P152" s="20">
        <f t="shared" si="28"/>
        <v>11233159.5</v>
      </c>
      <c r="Q152" s="17">
        <v>5058259.41</v>
      </c>
      <c r="R152" s="17">
        <v>0</v>
      </c>
      <c r="S152" s="21">
        <f t="shared" si="29"/>
        <v>5058259.41</v>
      </c>
      <c r="T152" s="20">
        <f t="shared" si="30"/>
        <v>20942578.88</v>
      </c>
      <c r="U152" s="22">
        <f t="shared" si="31"/>
        <v>0.6164117372049032</v>
      </c>
      <c r="V152" s="22">
        <f t="shared" si="32"/>
        <v>0</v>
      </c>
      <c r="W152" s="22">
        <f t="shared" si="33"/>
        <v>0.6164117372049032</v>
      </c>
      <c r="X152" s="23">
        <f t="shared" si="34"/>
        <v>1.3689000109416614</v>
      </c>
      <c r="Y152" s="23">
        <f t="shared" si="35"/>
        <v>0.5668016139025192</v>
      </c>
      <c r="Z152" s="24"/>
      <c r="AA152" s="23">
        <f t="shared" si="36"/>
        <v>2.5521133620490835</v>
      </c>
      <c r="AB152" s="34">
        <v>289416.9924212206</v>
      </c>
      <c r="AC152" s="26">
        <f t="shared" si="37"/>
        <v>7386.249735622554</v>
      </c>
      <c r="AD152" s="28"/>
      <c r="AE152" s="29">
        <f>E152/G152</f>
        <v>806167125.4543668</v>
      </c>
      <c r="AF152" s="22">
        <f>(L152/AE152)*100</f>
        <v>0.5769473627913744</v>
      </c>
      <c r="AG152" s="22">
        <f>(P152/AE152)*100</f>
        <v>1.393403321137517</v>
      </c>
      <c r="AH152" s="22">
        <f>(Q152/AE152)*100</f>
        <v>0.6274455073008709</v>
      </c>
      <c r="AI152" s="22">
        <f>(S152/AE152)*100</f>
        <v>0.6274455073008709</v>
      </c>
      <c r="AJ152" s="22">
        <f t="shared" si="38"/>
        <v>2.597</v>
      </c>
    </row>
    <row r="153" spans="1:36" ht="12.75">
      <c r="A153" s="13" t="s">
        <v>341</v>
      </c>
      <c r="B153" s="14" t="s">
        <v>342</v>
      </c>
      <c r="C153" s="15" t="s">
        <v>306</v>
      </c>
      <c r="D153" s="16"/>
      <c r="E153" s="35">
        <v>22832406</v>
      </c>
      <c r="F153" s="33">
        <v>64.54</v>
      </c>
      <c r="G153" s="19">
        <f t="shared" si="26"/>
        <v>0.6454000000000001</v>
      </c>
      <c r="H153" s="17">
        <v>226951.36</v>
      </c>
      <c r="I153" s="17">
        <v>16387.54</v>
      </c>
      <c r="J153" s="17">
        <v>0</v>
      </c>
      <c r="K153" s="17">
        <v>8115.94</v>
      </c>
      <c r="L153" s="20">
        <f t="shared" si="27"/>
        <v>251454.84</v>
      </c>
      <c r="M153" s="17">
        <v>502485</v>
      </c>
      <c r="N153" s="17">
        <v>0</v>
      </c>
      <c r="O153" s="17">
        <v>0</v>
      </c>
      <c r="P153" s="20">
        <f t="shared" si="28"/>
        <v>502485</v>
      </c>
      <c r="Q153" s="17">
        <v>370237.8</v>
      </c>
      <c r="R153" s="17">
        <v>0</v>
      </c>
      <c r="S153" s="21">
        <f t="shared" si="29"/>
        <v>370237.8</v>
      </c>
      <c r="T153" s="20">
        <f t="shared" si="30"/>
        <v>1124177.64</v>
      </c>
      <c r="U153" s="22">
        <f t="shared" si="31"/>
        <v>1.6215452721014156</v>
      </c>
      <c r="V153" s="22">
        <f t="shared" si="32"/>
        <v>0</v>
      </c>
      <c r="W153" s="22">
        <f t="shared" si="33"/>
        <v>1.6215452721014156</v>
      </c>
      <c r="X153" s="23">
        <f t="shared" si="34"/>
        <v>2.2007536130883447</v>
      </c>
      <c r="Y153" s="23">
        <f t="shared" si="35"/>
        <v>1.101306800518526</v>
      </c>
      <c r="Z153" s="37">
        <v>0.087</v>
      </c>
      <c r="AA153" s="23">
        <f t="shared" si="36"/>
        <v>4.836605685708286</v>
      </c>
      <c r="AB153" s="34">
        <v>93388.97637795276</v>
      </c>
      <c r="AC153" s="26">
        <f t="shared" si="37"/>
        <v>4516.856541320832</v>
      </c>
      <c r="AD153" s="28"/>
      <c r="AE153" s="29">
        <f>E153/G153</f>
        <v>35377139.75828943</v>
      </c>
      <c r="AF153" s="22">
        <f>(L153/AE153)*100</f>
        <v>0.7107834090546569</v>
      </c>
      <c r="AG153" s="22">
        <f>(P153/AE153)*100</f>
        <v>1.4203663818872179</v>
      </c>
      <c r="AH153" s="22">
        <f>(Q153/AE153)*100</f>
        <v>1.046545318614254</v>
      </c>
      <c r="AI153" s="22">
        <f>(S153/AE153)*100</f>
        <v>1.046545318614254</v>
      </c>
      <c r="AJ153" s="22">
        <f t="shared" si="38"/>
        <v>3.178</v>
      </c>
    </row>
    <row r="154" spans="1:36" ht="12.75">
      <c r="A154" s="13" t="s">
        <v>343</v>
      </c>
      <c r="B154" s="14" t="s">
        <v>344</v>
      </c>
      <c r="C154" s="15" t="s">
        <v>306</v>
      </c>
      <c r="D154" s="16"/>
      <c r="E154" s="35">
        <v>82574037</v>
      </c>
      <c r="F154" s="33">
        <v>53.18</v>
      </c>
      <c r="G154" s="19">
        <f t="shared" si="26"/>
        <v>0.5318</v>
      </c>
      <c r="H154" s="17">
        <v>873291.97</v>
      </c>
      <c r="I154" s="17">
        <v>63058.04</v>
      </c>
      <c r="J154" s="17">
        <v>0</v>
      </c>
      <c r="K154" s="17">
        <v>31229.54</v>
      </c>
      <c r="L154" s="20">
        <f t="shared" si="27"/>
        <v>967579.55</v>
      </c>
      <c r="M154" s="17">
        <v>2603453.5</v>
      </c>
      <c r="N154" s="17">
        <v>0</v>
      </c>
      <c r="O154" s="17">
        <v>0</v>
      </c>
      <c r="P154" s="20">
        <f t="shared" si="28"/>
        <v>2603453.5</v>
      </c>
      <c r="Q154" s="17">
        <v>1503471</v>
      </c>
      <c r="R154" s="17">
        <v>0</v>
      </c>
      <c r="S154" s="21">
        <f t="shared" si="29"/>
        <v>1503471</v>
      </c>
      <c r="T154" s="20">
        <f t="shared" si="30"/>
        <v>5074504.05</v>
      </c>
      <c r="U154" s="22">
        <f t="shared" si="31"/>
        <v>1.8207551121667942</v>
      </c>
      <c r="V154" s="22">
        <f t="shared" si="32"/>
        <v>0</v>
      </c>
      <c r="W154" s="22">
        <f t="shared" si="33"/>
        <v>1.8207551121667942</v>
      </c>
      <c r="X154" s="23">
        <f t="shared" si="34"/>
        <v>3.152871767671962</v>
      </c>
      <c r="Y154" s="23">
        <f t="shared" si="35"/>
        <v>1.1717721273576585</v>
      </c>
      <c r="Z154" s="24"/>
      <c r="AA154" s="23">
        <f t="shared" si="36"/>
        <v>6.145399007196414</v>
      </c>
      <c r="AB154" s="34">
        <v>108916.64025356577</v>
      </c>
      <c r="AC154" s="26">
        <f t="shared" si="37"/>
        <v>6693.36212881432</v>
      </c>
      <c r="AD154" s="28"/>
      <c r="AE154" s="29">
        <f>E154/G154</f>
        <v>155272728.46934935</v>
      </c>
      <c r="AF154" s="22">
        <f>(L154/AE154)*100</f>
        <v>0.6231484173288029</v>
      </c>
      <c r="AG154" s="22">
        <f>(P154/AE154)*100</f>
        <v>1.6766972060479497</v>
      </c>
      <c r="AH154" s="22">
        <f>(Q154/AE154)*100</f>
        <v>0.9682775686503011</v>
      </c>
      <c r="AI154" s="22">
        <f>(S154/AE154)*100</f>
        <v>0.9682775686503011</v>
      </c>
      <c r="AJ154" s="22">
        <f t="shared" si="38"/>
        <v>3.268</v>
      </c>
    </row>
    <row r="155" spans="1:36" ht="12.75">
      <c r="A155" s="13" t="s">
        <v>345</v>
      </c>
      <c r="B155" s="14" t="s">
        <v>346</v>
      </c>
      <c r="C155" s="15" t="s">
        <v>306</v>
      </c>
      <c r="D155" s="16"/>
      <c r="E155" s="35">
        <v>162300031</v>
      </c>
      <c r="F155" s="33">
        <v>61.92</v>
      </c>
      <c r="G155" s="19">
        <f t="shared" si="26"/>
        <v>0.6192</v>
      </c>
      <c r="H155" s="17">
        <v>1456052.34</v>
      </c>
      <c r="I155" s="17">
        <v>105143.08</v>
      </c>
      <c r="J155" s="17">
        <v>0</v>
      </c>
      <c r="K155" s="17">
        <v>52072.2</v>
      </c>
      <c r="L155" s="20">
        <f t="shared" si="27"/>
        <v>1613267.62</v>
      </c>
      <c r="M155" s="17">
        <v>4216477.5</v>
      </c>
      <c r="N155" s="17">
        <v>0</v>
      </c>
      <c r="O155" s="17">
        <v>0</v>
      </c>
      <c r="P155" s="20">
        <f t="shared" si="28"/>
        <v>4216477.5</v>
      </c>
      <c r="Q155" s="17">
        <v>1509172.51</v>
      </c>
      <c r="R155" s="17">
        <v>0</v>
      </c>
      <c r="S155" s="21">
        <f t="shared" si="29"/>
        <v>1509172.51</v>
      </c>
      <c r="T155" s="20">
        <f t="shared" si="30"/>
        <v>7338917.63</v>
      </c>
      <c r="U155" s="22">
        <f t="shared" si="31"/>
        <v>0.9298658174624749</v>
      </c>
      <c r="V155" s="22">
        <f t="shared" si="32"/>
        <v>0</v>
      </c>
      <c r="W155" s="22">
        <f t="shared" si="33"/>
        <v>0.9298658174624749</v>
      </c>
      <c r="X155" s="23">
        <f t="shared" si="34"/>
        <v>2.5979523688445876</v>
      </c>
      <c r="Y155" s="23">
        <f t="shared" si="35"/>
        <v>0.9940032728644397</v>
      </c>
      <c r="Z155" s="24"/>
      <c r="AA155" s="23">
        <f t="shared" si="36"/>
        <v>4.521821459171502</v>
      </c>
      <c r="AB155" s="34">
        <v>103470.47047047046</v>
      </c>
      <c r="AC155" s="26">
        <f t="shared" si="37"/>
        <v>4678.749937639445</v>
      </c>
      <c r="AD155" s="28"/>
      <c r="AE155" s="29">
        <f>E155/G155</f>
        <v>262112453.1653747</v>
      </c>
      <c r="AF155" s="22">
        <f>(L155/AE155)*100</f>
        <v>0.615486826557661</v>
      </c>
      <c r="AG155" s="22">
        <f>(P155/AE155)*100</f>
        <v>1.6086521067885686</v>
      </c>
      <c r="AH155" s="22">
        <f>(Q155/AE155)*100</f>
        <v>0.5757729141727643</v>
      </c>
      <c r="AI155" s="22">
        <f>(S155/AE155)*100</f>
        <v>0.5757729141727643</v>
      </c>
      <c r="AJ155" s="22">
        <f t="shared" si="38"/>
        <v>2.8000000000000003</v>
      </c>
    </row>
    <row r="156" spans="1:36" ht="12.75">
      <c r="A156" s="13" t="s">
        <v>347</v>
      </c>
      <c r="B156" s="14" t="s">
        <v>348</v>
      </c>
      <c r="C156" s="15" t="s">
        <v>306</v>
      </c>
      <c r="D156" s="16"/>
      <c r="E156" s="35">
        <v>418316571</v>
      </c>
      <c r="F156" s="33">
        <v>52.58</v>
      </c>
      <c r="G156" s="19">
        <f t="shared" si="26"/>
        <v>0.5257999999999999</v>
      </c>
      <c r="H156" s="17">
        <v>4427094.8</v>
      </c>
      <c r="I156" s="17">
        <v>319698.52</v>
      </c>
      <c r="J156" s="17">
        <v>0</v>
      </c>
      <c r="K156" s="17">
        <v>158330.94</v>
      </c>
      <c r="L156" s="20">
        <f t="shared" si="27"/>
        <v>4905124.260000001</v>
      </c>
      <c r="M156" s="17">
        <v>11992606</v>
      </c>
      <c r="N156" s="17">
        <v>0</v>
      </c>
      <c r="O156" s="17">
        <v>0</v>
      </c>
      <c r="P156" s="20">
        <f t="shared" si="28"/>
        <v>11992606</v>
      </c>
      <c r="Q156" s="17">
        <v>7514340.91</v>
      </c>
      <c r="R156" s="17">
        <v>0</v>
      </c>
      <c r="S156" s="21">
        <f t="shared" si="29"/>
        <v>7514340.91</v>
      </c>
      <c r="T156" s="20">
        <f t="shared" si="30"/>
        <v>24412071.17</v>
      </c>
      <c r="U156" s="22">
        <f t="shared" si="31"/>
        <v>1.7963287689121932</v>
      </c>
      <c r="V156" s="22">
        <f t="shared" si="32"/>
        <v>0</v>
      </c>
      <c r="W156" s="22">
        <f t="shared" si="33"/>
        <v>1.7963287689121932</v>
      </c>
      <c r="X156" s="23">
        <f t="shared" si="34"/>
        <v>2.866873280045126</v>
      </c>
      <c r="Y156" s="23">
        <f t="shared" si="35"/>
        <v>1.172586648497843</v>
      </c>
      <c r="Z156" s="24"/>
      <c r="AA156" s="23">
        <f t="shared" si="36"/>
        <v>5.835788697455163</v>
      </c>
      <c r="AB156" s="34">
        <v>69658.78920495989</v>
      </c>
      <c r="AC156" s="26">
        <f t="shared" si="37"/>
        <v>4065.1397472071662</v>
      </c>
      <c r="AD156" s="28"/>
      <c r="AE156" s="29">
        <f>E156/G156</f>
        <v>795581154.4313428</v>
      </c>
      <c r="AF156" s="22">
        <f>(L156/AE156)*100</f>
        <v>0.6165460597801659</v>
      </c>
      <c r="AG156" s="22">
        <f>(P156/AE156)*100</f>
        <v>1.507401970647727</v>
      </c>
      <c r="AH156" s="22">
        <f>(Q156/AE156)*100</f>
        <v>0.944509666694031</v>
      </c>
      <c r="AI156" s="22">
        <f>(S156/AE156)*100</f>
        <v>0.944509666694031</v>
      </c>
      <c r="AJ156" s="22">
        <f t="shared" si="38"/>
        <v>3.0689999999999995</v>
      </c>
    </row>
    <row r="157" spans="1:36" ht="12.75">
      <c r="A157" s="13" t="s">
        <v>349</v>
      </c>
      <c r="B157" s="14" t="s">
        <v>350</v>
      </c>
      <c r="C157" s="15" t="s">
        <v>306</v>
      </c>
      <c r="D157" s="16"/>
      <c r="E157" s="35">
        <v>160740232</v>
      </c>
      <c r="F157" s="33">
        <v>55.26</v>
      </c>
      <c r="G157" s="19">
        <f t="shared" si="26"/>
        <v>0.5526</v>
      </c>
      <c r="H157" s="17">
        <v>1696982.46</v>
      </c>
      <c r="I157" s="17">
        <v>122737.6</v>
      </c>
      <c r="J157" s="17">
        <v>0</v>
      </c>
      <c r="K157" s="17">
        <v>60785.89</v>
      </c>
      <c r="L157" s="20">
        <f t="shared" si="27"/>
        <v>1880505.95</v>
      </c>
      <c r="M157" s="17">
        <v>3145930</v>
      </c>
      <c r="N157" s="17">
        <v>1796490.18</v>
      </c>
      <c r="O157" s="17">
        <v>0</v>
      </c>
      <c r="P157" s="20">
        <f t="shared" si="28"/>
        <v>4942420.18</v>
      </c>
      <c r="Q157" s="17">
        <v>2244603.26</v>
      </c>
      <c r="R157" s="17">
        <v>0</v>
      </c>
      <c r="S157" s="21">
        <f t="shared" si="29"/>
        <v>2244603.26</v>
      </c>
      <c r="T157" s="20">
        <f t="shared" si="30"/>
        <v>9067529.39</v>
      </c>
      <c r="U157" s="22">
        <f t="shared" si="31"/>
        <v>1.396416585985766</v>
      </c>
      <c r="V157" s="22">
        <f t="shared" si="32"/>
        <v>0</v>
      </c>
      <c r="W157" s="22">
        <f t="shared" si="33"/>
        <v>1.396416585985766</v>
      </c>
      <c r="X157" s="23">
        <f t="shared" si="34"/>
        <v>3.074787262967245</v>
      </c>
      <c r="Y157" s="23">
        <f t="shared" si="35"/>
        <v>1.1699037176952687</v>
      </c>
      <c r="Z157" s="24"/>
      <c r="AA157" s="23">
        <f t="shared" si="36"/>
        <v>5.64110756664828</v>
      </c>
      <c r="AB157" s="34">
        <v>91059.1322603219</v>
      </c>
      <c r="AC157" s="26">
        <f t="shared" si="37"/>
        <v>5136.743600061284</v>
      </c>
      <c r="AD157" s="28"/>
      <c r="AE157" s="29">
        <f>E157/G157</f>
        <v>290879898.66087586</v>
      </c>
      <c r="AF157" s="22">
        <f>(L157/AE157)*100</f>
        <v>0.6464887943984055</v>
      </c>
      <c r="AG157" s="22">
        <f>(P157/AE157)*100</f>
        <v>1.6991274415156996</v>
      </c>
      <c r="AH157" s="22">
        <f>(Q157/AE157)*100</f>
        <v>0.7716598054157343</v>
      </c>
      <c r="AI157" s="22">
        <f>(S157/AE157)*100</f>
        <v>0.7716598054157343</v>
      </c>
      <c r="AJ157" s="22">
        <f t="shared" si="38"/>
        <v>3.117</v>
      </c>
    </row>
    <row r="158" spans="1:36" ht="12.75">
      <c r="A158" s="13" t="s">
        <v>351</v>
      </c>
      <c r="B158" s="14" t="s">
        <v>352</v>
      </c>
      <c r="C158" s="15" t="s">
        <v>306</v>
      </c>
      <c r="D158" s="16"/>
      <c r="E158" s="35">
        <v>160989391</v>
      </c>
      <c r="F158" s="33">
        <v>54.62</v>
      </c>
      <c r="G158" s="19">
        <f t="shared" si="26"/>
        <v>0.5462</v>
      </c>
      <c r="H158" s="17">
        <v>1643636.14</v>
      </c>
      <c r="I158" s="17">
        <v>118907.22</v>
      </c>
      <c r="J158" s="17">
        <v>0</v>
      </c>
      <c r="K158" s="17">
        <v>58888.9</v>
      </c>
      <c r="L158" s="20">
        <f t="shared" si="27"/>
        <v>1821432.2599999998</v>
      </c>
      <c r="M158" s="17">
        <v>4246685.5</v>
      </c>
      <c r="N158" s="17">
        <v>0</v>
      </c>
      <c r="O158" s="17">
        <v>0</v>
      </c>
      <c r="P158" s="20">
        <f t="shared" si="28"/>
        <v>4246685.5</v>
      </c>
      <c r="Q158" s="17">
        <v>2059755.43</v>
      </c>
      <c r="R158" s="17">
        <v>0</v>
      </c>
      <c r="S158" s="21">
        <f t="shared" si="29"/>
        <v>2059755.43</v>
      </c>
      <c r="T158" s="20">
        <f t="shared" si="30"/>
        <v>8127873.1899999995</v>
      </c>
      <c r="U158" s="22">
        <f t="shared" si="31"/>
        <v>1.279435506405512</v>
      </c>
      <c r="V158" s="22">
        <f t="shared" si="32"/>
        <v>0</v>
      </c>
      <c r="W158" s="22">
        <f t="shared" si="33"/>
        <v>1.279435506405512</v>
      </c>
      <c r="X158" s="23">
        <f t="shared" si="34"/>
        <v>2.637866677811086</v>
      </c>
      <c r="Y158" s="23">
        <f t="shared" si="35"/>
        <v>1.1313989379585887</v>
      </c>
      <c r="Z158" s="24"/>
      <c r="AA158" s="23">
        <f t="shared" si="36"/>
        <v>5.048701122175188</v>
      </c>
      <c r="AB158" s="34">
        <v>122243.58264081256</v>
      </c>
      <c r="AC158" s="26">
        <f t="shared" si="37"/>
        <v>6171.713128573857</v>
      </c>
      <c r="AD158" s="28"/>
      <c r="AE158" s="29">
        <f>E158/G158</f>
        <v>294744399.4873673</v>
      </c>
      <c r="AF158" s="22">
        <f>(L158/AE158)*100</f>
        <v>0.6179700999129811</v>
      </c>
      <c r="AG158" s="22">
        <f>(P158/AE158)*100</f>
        <v>1.4408027794204152</v>
      </c>
      <c r="AH158" s="22">
        <f>(Q158/AE158)*100</f>
        <v>0.6988276735986907</v>
      </c>
      <c r="AI158" s="22">
        <f>(S158/AE158)*100</f>
        <v>0.6988276735986907</v>
      </c>
      <c r="AJ158" s="22">
        <f t="shared" si="38"/>
        <v>2.758</v>
      </c>
    </row>
    <row r="159" spans="1:36" ht="15.75">
      <c r="A159" s="13" t="s">
        <v>353</v>
      </c>
      <c r="B159" s="31" t="s">
        <v>354</v>
      </c>
      <c r="C159" s="15" t="s">
        <v>306</v>
      </c>
      <c r="D159" s="39"/>
      <c r="E159" s="35">
        <v>175011202</v>
      </c>
      <c r="F159" s="33">
        <v>54.75</v>
      </c>
      <c r="G159" s="19">
        <f t="shared" si="26"/>
        <v>0.5475</v>
      </c>
      <c r="H159" s="17">
        <v>1817353.43</v>
      </c>
      <c r="I159" s="17">
        <v>131336.1</v>
      </c>
      <c r="J159" s="17">
        <v>0</v>
      </c>
      <c r="K159" s="17">
        <v>65044.31</v>
      </c>
      <c r="L159" s="20">
        <f t="shared" si="27"/>
        <v>2013733.84</v>
      </c>
      <c r="M159" s="17">
        <v>5305996.5</v>
      </c>
      <c r="N159" s="17">
        <v>0</v>
      </c>
      <c r="O159" s="17">
        <v>0</v>
      </c>
      <c r="P159" s="20">
        <f t="shared" si="28"/>
        <v>5305996.5</v>
      </c>
      <c r="Q159" s="17">
        <v>2895217</v>
      </c>
      <c r="R159" s="17">
        <v>0</v>
      </c>
      <c r="S159" s="21">
        <f t="shared" si="29"/>
        <v>2895217</v>
      </c>
      <c r="T159" s="20">
        <f t="shared" si="30"/>
        <v>10214947.34</v>
      </c>
      <c r="U159" s="22">
        <f t="shared" si="31"/>
        <v>1.6543038199349092</v>
      </c>
      <c r="V159" s="22">
        <f t="shared" si="32"/>
        <v>0</v>
      </c>
      <c r="W159" s="22">
        <f t="shared" si="33"/>
        <v>1.6543038199349092</v>
      </c>
      <c r="X159" s="23">
        <f t="shared" si="34"/>
        <v>3.031803929899299</v>
      </c>
      <c r="Y159" s="23">
        <f t="shared" si="35"/>
        <v>1.1506313978690348</v>
      </c>
      <c r="Z159" s="24"/>
      <c r="AA159" s="23">
        <f t="shared" si="36"/>
        <v>5.836739147703242</v>
      </c>
      <c r="AB159" s="34">
        <v>92160.03787878787</v>
      </c>
      <c r="AC159" s="26">
        <f t="shared" si="37"/>
        <v>5379.141009409349</v>
      </c>
      <c r="AD159" s="28"/>
      <c r="AE159" s="29">
        <f>E159/G159</f>
        <v>319655163.4703196</v>
      </c>
      <c r="AF159" s="22">
        <f>(L159/AE159)*100</f>
        <v>0.6299706903332966</v>
      </c>
      <c r="AG159" s="22">
        <f>(P159/AE159)*100</f>
        <v>1.659912651619866</v>
      </c>
      <c r="AH159" s="22">
        <f>(Q159/AE159)*100</f>
        <v>0.9057313414143628</v>
      </c>
      <c r="AI159" s="22">
        <f>(S159/AE159)*100</f>
        <v>0.9057313414143628</v>
      </c>
      <c r="AJ159" s="22">
        <f t="shared" si="38"/>
        <v>3.196</v>
      </c>
    </row>
    <row r="160" spans="1:36" ht="12.75">
      <c r="A160" s="13" t="s">
        <v>355</v>
      </c>
      <c r="B160" s="14" t="s">
        <v>356</v>
      </c>
      <c r="C160" s="15" t="s">
        <v>306</v>
      </c>
      <c r="D160" s="16"/>
      <c r="E160" s="35">
        <v>160380079</v>
      </c>
      <c r="F160" s="33">
        <v>50.51</v>
      </c>
      <c r="G160" s="19">
        <f t="shared" si="26"/>
        <v>0.5051</v>
      </c>
      <c r="H160" s="17">
        <v>1755541.77</v>
      </c>
      <c r="I160" s="17">
        <v>127239.3</v>
      </c>
      <c r="J160" s="17">
        <v>0</v>
      </c>
      <c r="K160" s="17">
        <v>63015.36</v>
      </c>
      <c r="L160" s="20">
        <f t="shared" si="27"/>
        <v>1945796.4300000002</v>
      </c>
      <c r="M160" s="17">
        <v>4008583</v>
      </c>
      <c r="N160" s="17">
        <v>0</v>
      </c>
      <c r="O160" s="17">
        <v>0</v>
      </c>
      <c r="P160" s="20">
        <f t="shared" si="28"/>
        <v>4008583</v>
      </c>
      <c r="Q160" s="17">
        <v>2916300</v>
      </c>
      <c r="R160" s="17">
        <v>0</v>
      </c>
      <c r="S160" s="21">
        <f t="shared" si="29"/>
        <v>2916300</v>
      </c>
      <c r="T160" s="20">
        <f t="shared" si="30"/>
        <v>8870679.43</v>
      </c>
      <c r="U160" s="22">
        <f t="shared" si="31"/>
        <v>1.8183679782325084</v>
      </c>
      <c r="V160" s="22">
        <f t="shared" si="32"/>
        <v>0</v>
      </c>
      <c r="W160" s="22">
        <f t="shared" si="33"/>
        <v>1.8183679782325084</v>
      </c>
      <c r="X160" s="23">
        <f t="shared" si="34"/>
        <v>2.4994270017786935</v>
      </c>
      <c r="Y160" s="23">
        <f t="shared" si="35"/>
        <v>1.2132407229952795</v>
      </c>
      <c r="Z160" s="24"/>
      <c r="AA160" s="23">
        <f t="shared" si="36"/>
        <v>5.531035703006481</v>
      </c>
      <c r="AB160" s="34">
        <v>101051.23226288275</v>
      </c>
      <c r="AC160" s="26">
        <f t="shared" si="37"/>
        <v>5589.179734788048</v>
      </c>
      <c r="AD160" s="28"/>
      <c r="AE160" s="29">
        <f>E160/G160</f>
        <v>317521439.3189467</v>
      </c>
      <c r="AF160" s="22">
        <f>(L160/AE160)*100</f>
        <v>0.6128078891849157</v>
      </c>
      <c r="AG160" s="22">
        <f>(P160/AE160)*100</f>
        <v>1.2624605785984182</v>
      </c>
      <c r="AH160" s="22">
        <f>(Q160/AE160)*100</f>
        <v>0.91845766580524</v>
      </c>
      <c r="AI160" s="22">
        <f>(S160/AE160)*100</f>
        <v>0.91845766580524</v>
      </c>
      <c r="AJ160" s="22">
        <f t="shared" si="38"/>
        <v>2.793</v>
      </c>
    </row>
    <row r="161" spans="1:36" ht="12.75">
      <c r="A161" s="13" t="s">
        <v>357</v>
      </c>
      <c r="B161" s="14" t="s">
        <v>358</v>
      </c>
      <c r="C161" s="15" t="s">
        <v>306</v>
      </c>
      <c r="D161" s="16"/>
      <c r="E161" s="35">
        <v>1602108438</v>
      </c>
      <c r="F161" s="33">
        <v>57.57</v>
      </c>
      <c r="G161" s="19">
        <f t="shared" si="26"/>
        <v>0.5757</v>
      </c>
      <c r="H161" s="17">
        <v>16747533.67</v>
      </c>
      <c r="I161" s="17">
        <v>0</v>
      </c>
      <c r="J161" s="17">
        <v>0</v>
      </c>
      <c r="K161" s="17">
        <v>601205.23</v>
      </c>
      <c r="L161" s="20">
        <f t="shared" si="27"/>
        <v>17348738.9</v>
      </c>
      <c r="M161" s="17">
        <v>36471407</v>
      </c>
      <c r="N161" s="17">
        <v>0</v>
      </c>
      <c r="O161" s="17">
        <v>0</v>
      </c>
      <c r="P161" s="20">
        <f t="shared" si="28"/>
        <v>36471407</v>
      </c>
      <c r="Q161" s="17">
        <v>19400000</v>
      </c>
      <c r="R161" s="17">
        <v>0</v>
      </c>
      <c r="S161" s="21">
        <f t="shared" si="29"/>
        <v>19400000</v>
      </c>
      <c r="T161" s="20">
        <f t="shared" si="30"/>
        <v>73220145.9</v>
      </c>
      <c r="U161" s="22">
        <f t="shared" si="31"/>
        <v>1.2109043020969346</v>
      </c>
      <c r="V161" s="22">
        <f t="shared" si="32"/>
        <v>0</v>
      </c>
      <c r="W161" s="22">
        <f t="shared" si="33"/>
        <v>1.2109043020969346</v>
      </c>
      <c r="X161" s="23">
        <f t="shared" si="34"/>
        <v>2.2764630742179515</v>
      </c>
      <c r="Y161" s="23">
        <f t="shared" si="35"/>
        <v>1.0828692046374453</v>
      </c>
      <c r="Z161" s="24"/>
      <c r="AA161" s="23">
        <f t="shared" si="36"/>
        <v>4.570236580952332</v>
      </c>
      <c r="AB161" s="34">
        <v>90145.81742134933</v>
      </c>
      <c r="AC161" s="26">
        <f t="shared" si="37"/>
        <v>4119.8771239890075</v>
      </c>
      <c r="AD161" s="28"/>
      <c r="AE161" s="29">
        <f>E161/G161</f>
        <v>2782887681.083898</v>
      </c>
      <c r="AF161" s="22">
        <f>(L161/AE161)*100</f>
        <v>0.6234078011097772</v>
      </c>
      <c r="AG161" s="22">
        <f>(P161/AE161)*100</f>
        <v>1.3105597918272744</v>
      </c>
      <c r="AH161" s="22">
        <f>(Q161/AE161)*100</f>
        <v>0.6971176067172051</v>
      </c>
      <c r="AI161" s="22">
        <f>(S161/AE161)*100</f>
        <v>0.6971176067172051</v>
      </c>
      <c r="AJ161" s="22">
        <f t="shared" si="38"/>
        <v>2.631</v>
      </c>
    </row>
    <row r="162" spans="1:36" ht="12.75">
      <c r="A162" s="13" t="s">
        <v>359</v>
      </c>
      <c r="B162" s="14" t="s">
        <v>360</v>
      </c>
      <c r="C162" s="15" t="s">
        <v>306</v>
      </c>
      <c r="D162" s="16"/>
      <c r="E162" s="35">
        <v>276665560</v>
      </c>
      <c r="F162" s="33">
        <v>49.79</v>
      </c>
      <c r="G162" s="19">
        <f t="shared" si="26"/>
        <v>0.4979</v>
      </c>
      <c r="H162" s="17">
        <v>3121435.28</v>
      </c>
      <c r="I162" s="17">
        <v>225455.46</v>
      </c>
      <c r="J162" s="17">
        <v>0</v>
      </c>
      <c r="K162" s="17">
        <v>111656.99</v>
      </c>
      <c r="L162" s="20">
        <f t="shared" si="27"/>
        <v>3458547.73</v>
      </c>
      <c r="M162" s="17">
        <v>9846756</v>
      </c>
      <c r="N162" s="17">
        <v>0</v>
      </c>
      <c r="O162" s="17">
        <v>0</v>
      </c>
      <c r="P162" s="20">
        <f t="shared" si="28"/>
        <v>9846756</v>
      </c>
      <c r="Q162" s="17">
        <v>3808569.27</v>
      </c>
      <c r="R162" s="17">
        <v>0</v>
      </c>
      <c r="S162" s="21">
        <f t="shared" si="29"/>
        <v>3808569.27</v>
      </c>
      <c r="T162" s="20">
        <f t="shared" si="30"/>
        <v>17113873</v>
      </c>
      <c r="U162" s="22">
        <f t="shared" si="31"/>
        <v>1.3765968087968738</v>
      </c>
      <c r="V162" s="22">
        <f t="shared" si="32"/>
        <v>0</v>
      </c>
      <c r="W162" s="22">
        <f t="shared" si="33"/>
        <v>1.3765968087968738</v>
      </c>
      <c r="X162" s="23">
        <f t="shared" si="34"/>
        <v>3.55908267006562</v>
      </c>
      <c r="Y162" s="23">
        <f t="shared" si="35"/>
        <v>1.2500824931010568</v>
      </c>
      <c r="Z162" s="24"/>
      <c r="AA162" s="23">
        <f t="shared" si="36"/>
        <v>6.185761971963551</v>
      </c>
      <c r="AB162" s="34">
        <v>81406.28099173553</v>
      </c>
      <c r="AC162" s="26">
        <f t="shared" si="37"/>
        <v>5035.598772376569</v>
      </c>
      <c r="AD162" s="28"/>
      <c r="AE162" s="29">
        <f>E162/G162</f>
        <v>555664912.6330588</v>
      </c>
      <c r="AF162" s="22">
        <f>(L162/AE162)*100</f>
        <v>0.6224160733150162</v>
      </c>
      <c r="AG162" s="22">
        <f>(P162/AE162)*100</f>
        <v>1.7720672614256725</v>
      </c>
      <c r="AH162" s="22">
        <f>(Q162/AE162)*100</f>
        <v>0.6854075510999635</v>
      </c>
      <c r="AI162" s="22">
        <f>(S162/AE162)*100</f>
        <v>0.6854075510999635</v>
      </c>
      <c r="AJ162" s="22">
        <f t="shared" si="38"/>
        <v>3.079</v>
      </c>
    </row>
    <row r="163" spans="1:36" ht="12.75">
      <c r="A163" s="13" t="s">
        <v>361</v>
      </c>
      <c r="B163" s="14" t="s">
        <v>362</v>
      </c>
      <c r="C163" s="15" t="s">
        <v>306</v>
      </c>
      <c r="D163" s="16"/>
      <c r="E163" s="35">
        <v>38884285</v>
      </c>
      <c r="F163" s="33">
        <v>101.35</v>
      </c>
      <c r="G163" s="19">
        <f t="shared" si="26"/>
        <v>1.0134999999999998</v>
      </c>
      <c r="H163" s="17">
        <v>214962.23</v>
      </c>
      <c r="I163" s="17">
        <v>15521.84</v>
      </c>
      <c r="J163" s="17">
        <v>0</v>
      </c>
      <c r="K163" s="17">
        <v>7687.2</v>
      </c>
      <c r="L163" s="20">
        <f t="shared" si="27"/>
        <v>238171.27000000002</v>
      </c>
      <c r="M163" s="17">
        <v>0</v>
      </c>
      <c r="N163" s="17">
        <v>0</v>
      </c>
      <c r="O163" s="17">
        <v>0</v>
      </c>
      <c r="P163" s="20">
        <f t="shared" si="28"/>
        <v>0</v>
      </c>
      <c r="Q163" s="17">
        <v>288767</v>
      </c>
      <c r="R163" s="17">
        <v>0</v>
      </c>
      <c r="S163" s="21">
        <f t="shared" si="29"/>
        <v>288767</v>
      </c>
      <c r="T163" s="20">
        <f t="shared" si="30"/>
        <v>526938.27</v>
      </c>
      <c r="U163" s="22">
        <f t="shared" si="31"/>
        <v>0.7426316312618324</v>
      </c>
      <c r="V163" s="22">
        <f t="shared" si="32"/>
        <v>0</v>
      </c>
      <c r="W163" s="22">
        <f t="shared" si="33"/>
        <v>0.7426316312618324</v>
      </c>
      <c r="X163" s="23">
        <f t="shared" si="34"/>
        <v>0</v>
      </c>
      <c r="Y163" s="23">
        <f t="shared" si="35"/>
        <v>0.612512921351132</v>
      </c>
      <c r="Z163" s="24"/>
      <c r="AA163" s="23">
        <f t="shared" si="36"/>
        <v>1.3551445526129644</v>
      </c>
      <c r="AB163" s="34">
        <v>408713.04347826086</v>
      </c>
      <c r="AC163" s="26">
        <f t="shared" si="37"/>
        <v>5538.652544514309</v>
      </c>
      <c r="AD163" s="28"/>
      <c r="AE163" s="29">
        <f>E163/G163</f>
        <v>38366339.41785891</v>
      </c>
      <c r="AF163" s="22">
        <f>(L163/AE163)*100</f>
        <v>0.6207818457893721</v>
      </c>
      <c r="AG163" s="22">
        <f>(P163/AE163)*100</f>
        <v>0</v>
      </c>
      <c r="AH163" s="22">
        <f>(Q163/AE163)*100</f>
        <v>0.752657158283867</v>
      </c>
      <c r="AI163" s="22">
        <f>(S163/AE163)*100</f>
        <v>0.752657158283867</v>
      </c>
      <c r="AJ163" s="22">
        <f t="shared" si="38"/>
        <v>1.374</v>
      </c>
    </row>
    <row r="164" spans="1:36" ht="12.75">
      <c r="A164" s="13" t="s">
        <v>363</v>
      </c>
      <c r="B164" s="14" t="s">
        <v>364</v>
      </c>
      <c r="C164" s="15" t="s">
        <v>306</v>
      </c>
      <c r="D164" s="16"/>
      <c r="E164" s="35">
        <v>337139624</v>
      </c>
      <c r="F164" s="33">
        <v>57.19</v>
      </c>
      <c r="G164" s="19">
        <f t="shared" si="26"/>
        <v>0.5719</v>
      </c>
      <c r="H164" s="17">
        <v>3428284.08</v>
      </c>
      <c r="I164" s="17">
        <v>0</v>
      </c>
      <c r="J164" s="17">
        <v>0</v>
      </c>
      <c r="K164" s="17">
        <v>122599.57</v>
      </c>
      <c r="L164" s="20">
        <f t="shared" si="27"/>
        <v>3550883.65</v>
      </c>
      <c r="M164" s="17">
        <v>6094192</v>
      </c>
      <c r="N164" s="17">
        <v>2827020.05</v>
      </c>
      <c r="O164" s="17">
        <v>0</v>
      </c>
      <c r="P164" s="20">
        <f t="shared" si="28"/>
        <v>8921212.05</v>
      </c>
      <c r="Q164" s="17">
        <v>4541313.05</v>
      </c>
      <c r="R164" s="17">
        <v>0</v>
      </c>
      <c r="S164" s="21">
        <f t="shared" si="29"/>
        <v>4541313.05</v>
      </c>
      <c r="T164" s="20">
        <f t="shared" si="30"/>
        <v>17013408.75</v>
      </c>
      <c r="U164" s="22">
        <f t="shared" si="31"/>
        <v>1.347012551096634</v>
      </c>
      <c r="V164" s="22">
        <f t="shared" si="32"/>
        <v>0</v>
      </c>
      <c r="W164" s="22">
        <f t="shared" si="33"/>
        <v>1.347012551096634</v>
      </c>
      <c r="X164" s="23">
        <f t="shared" si="34"/>
        <v>2.646147594327269</v>
      </c>
      <c r="Y164" s="23">
        <f t="shared" si="35"/>
        <v>1.0532383016479843</v>
      </c>
      <c r="Z164" s="24"/>
      <c r="AA164" s="23">
        <f t="shared" si="36"/>
        <v>5.046398447071887</v>
      </c>
      <c r="AB164" s="34">
        <v>99067.98768757214</v>
      </c>
      <c r="AC164" s="26">
        <f t="shared" si="37"/>
        <v>4999.365392211008</v>
      </c>
      <c r="AD164" s="28"/>
      <c r="AE164" s="29">
        <f>E164/G164</f>
        <v>589507997.9017311</v>
      </c>
      <c r="AF164" s="22">
        <f>(L164/AE164)*100</f>
        <v>0.6023469847124822</v>
      </c>
      <c r="AG164" s="22">
        <f>(P164/AE164)*100</f>
        <v>1.513331809195765</v>
      </c>
      <c r="AH164" s="22">
        <f>(Q164/AE164)*100</f>
        <v>0.7703564779721649</v>
      </c>
      <c r="AI164" s="22">
        <f>(S164/AE164)*100</f>
        <v>0.7703564779721649</v>
      </c>
      <c r="AJ164" s="22">
        <f t="shared" si="38"/>
        <v>2.885</v>
      </c>
    </row>
    <row r="165" spans="1:36" ht="12.75">
      <c r="A165" s="13" t="s">
        <v>365</v>
      </c>
      <c r="B165" s="14" t="s">
        <v>366</v>
      </c>
      <c r="C165" s="15" t="s">
        <v>306</v>
      </c>
      <c r="D165" s="16" t="s">
        <v>97</v>
      </c>
      <c r="E165" s="35">
        <v>346121573</v>
      </c>
      <c r="F165" s="33">
        <v>100.86</v>
      </c>
      <c r="G165" s="19">
        <f t="shared" si="26"/>
        <v>1.0086</v>
      </c>
      <c r="H165" s="17">
        <v>1927234.6</v>
      </c>
      <c r="I165" s="17">
        <v>139187.29</v>
      </c>
      <c r="J165" s="17">
        <v>0</v>
      </c>
      <c r="K165" s="17">
        <v>68932.62</v>
      </c>
      <c r="L165" s="20">
        <f t="shared" si="27"/>
        <v>2135354.5100000002</v>
      </c>
      <c r="M165" s="17">
        <v>3455816.5</v>
      </c>
      <c r="N165" s="17">
        <v>2218552.98</v>
      </c>
      <c r="O165" s="17">
        <v>0</v>
      </c>
      <c r="P165" s="20">
        <f t="shared" si="28"/>
        <v>5674369.48</v>
      </c>
      <c r="Q165" s="17">
        <v>2817350</v>
      </c>
      <c r="R165" s="17">
        <v>0</v>
      </c>
      <c r="S165" s="21">
        <f t="shared" si="29"/>
        <v>2817350</v>
      </c>
      <c r="T165" s="20">
        <f t="shared" si="30"/>
        <v>10627073.99</v>
      </c>
      <c r="U165" s="22">
        <f t="shared" si="31"/>
        <v>0.8139770010810624</v>
      </c>
      <c r="V165" s="22">
        <f t="shared" si="32"/>
        <v>0</v>
      </c>
      <c r="W165" s="22">
        <f t="shared" si="33"/>
        <v>0.8139770010810624</v>
      </c>
      <c r="X165" s="23">
        <f t="shared" si="34"/>
        <v>1.6394151427250103</v>
      </c>
      <c r="Y165" s="23">
        <f t="shared" si="35"/>
        <v>0.6169377110741376</v>
      </c>
      <c r="Z165" s="24"/>
      <c r="AA165" s="23">
        <f t="shared" si="36"/>
        <v>3.0703298548802103</v>
      </c>
      <c r="AB165" s="34">
        <v>159467.7764565993</v>
      </c>
      <c r="AC165" s="26">
        <f t="shared" si="37"/>
        <v>4896.186749460603</v>
      </c>
      <c r="AD165" s="28"/>
      <c r="AE165" s="29">
        <f>E165/G165</f>
        <v>343170308.34820545</v>
      </c>
      <c r="AF165" s="22">
        <f>(L165/AE165)*100</f>
        <v>0.6222433753893751</v>
      </c>
      <c r="AG165" s="22">
        <f>(P165/AE165)*100</f>
        <v>1.6535141129524453</v>
      </c>
      <c r="AH165" s="22">
        <f>(Q165/AE165)*100</f>
        <v>0.8209772032903594</v>
      </c>
      <c r="AI165" s="22">
        <f>(S165/AE165)*100</f>
        <v>0.8209772032903594</v>
      </c>
      <c r="AJ165" s="22">
        <f t="shared" si="38"/>
        <v>3.0969999999999995</v>
      </c>
    </row>
    <row r="166" spans="1:36" ht="12.75">
      <c r="A166" s="13" t="s">
        <v>367</v>
      </c>
      <c r="B166" s="14" t="s">
        <v>368</v>
      </c>
      <c r="C166" s="15" t="s">
        <v>306</v>
      </c>
      <c r="D166" s="32"/>
      <c r="E166" s="35">
        <v>286933809</v>
      </c>
      <c r="F166" s="33">
        <v>55.3</v>
      </c>
      <c r="G166" s="19">
        <f t="shared" si="26"/>
        <v>0.5529999999999999</v>
      </c>
      <c r="H166" s="17">
        <v>2851134.66</v>
      </c>
      <c r="I166" s="17">
        <v>0</v>
      </c>
      <c r="J166" s="17">
        <v>0</v>
      </c>
      <c r="K166" s="17">
        <v>102210.99</v>
      </c>
      <c r="L166" s="20">
        <f t="shared" si="27"/>
        <v>2953345.6500000004</v>
      </c>
      <c r="M166" s="17">
        <v>5809965</v>
      </c>
      <c r="N166" s="17">
        <v>3193807.84</v>
      </c>
      <c r="O166" s="17">
        <v>0</v>
      </c>
      <c r="P166" s="20">
        <f t="shared" si="28"/>
        <v>9003772.84</v>
      </c>
      <c r="Q166" s="17">
        <v>3270192.15</v>
      </c>
      <c r="R166" s="17">
        <v>28693.38</v>
      </c>
      <c r="S166" s="21">
        <f t="shared" si="29"/>
        <v>3298885.53</v>
      </c>
      <c r="T166" s="20">
        <f t="shared" si="30"/>
        <v>15256004.02</v>
      </c>
      <c r="U166" s="22">
        <f t="shared" si="31"/>
        <v>1.1397026238898182</v>
      </c>
      <c r="V166" s="22">
        <f t="shared" si="32"/>
        <v>0.009999999686338811</v>
      </c>
      <c r="W166" s="22">
        <f t="shared" si="33"/>
        <v>1.1497026235761572</v>
      </c>
      <c r="X166" s="23">
        <f t="shared" si="34"/>
        <v>3.1379267822705406</v>
      </c>
      <c r="Y166" s="23">
        <f t="shared" si="35"/>
        <v>1.0292776791597955</v>
      </c>
      <c r="Z166" s="24"/>
      <c r="AA166" s="23">
        <f t="shared" si="36"/>
        <v>5.316907085006493</v>
      </c>
      <c r="AB166" s="34">
        <v>105626.19159981124</v>
      </c>
      <c r="AC166" s="26">
        <f t="shared" si="37"/>
        <v>5616.046464792897</v>
      </c>
      <c r="AD166" s="28"/>
      <c r="AE166" s="29">
        <f>E166/G166</f>
        <v>518867647.37793857</v>
      </c>
      <c r="AF166" s="22">
        <f>(L166/AE166)*100</f>
        <v>0.5691905565753669</v>
      </c>
      <c r="AG166" s="22">
        <f>(P166/AE166)*100</f>
        <v>1.735273510595609</v>
      </c>
      <c r="AH166" s="22">
        <f>(Q166/AE166)*100</f>
        <v>0.6302555510110696</v>
      </c>
      <c r="AI166" s="22">
        <f>(S166/AE166)*100</f>
        <v>0.6357855508376148</v>
      </c>
      <c r="AJ166" s="22">
        <f t="shared" si="38"/>
        <v>2.9400000000000004</v>
      </c>
    </row>
    <row r="167" spans="1:36" ht="12.75">
      <c r="A167" s="13" t="s">
        <v>369</v>
      </c>
      <c r="B167" s="14" t="s">
        <v>370</v>
      </c>
      <c r="C167" s="15" t="s">
        <v>306</v>
      </c>
      <c r="D167" s="16"/>
      <c r="E167" s="35">
        <v>16557697</v>
      </c>
      <c r="F167" s="33">
        <v>105.04</v>
      </c>
      <c r="G167" s="19">
        <f t="shared" si="26"/>
        <v>1.0504</v>
      </c>
      <c r="H167" s="17">
        <v>89181.85</v>
      </c>
      <c r="I167" s="17">
        <v>6439.58</v>
      </c>
      <c r="J167" s="17">
        <v>0</v>
      </c>
      <c r="K167" s="17">
        <v>3189.21</v>
      </c>
      <c r="L167" s="20">
        <f t="shared" si="27"/>
        <v>98810.64000000001</v>
      </c>
      <c r="M167" s="17">
        <v>0</v>
      </c>
      <c r="N167" s="17">
        <v>0</v>
      </c>
      <c r="O167" s="17">
        <v>0</v>
      </c>
      <c r="P167" s="20">
        <f t="shared" si="28"/>
        <v>0</v>
      </c>
      <c r="Q167" s="17">
        <v>96587</v>
      </c>
      <c r="R167" s="17">
        <v>0</v>
      </c>
      <c r="S167" s="21">
        <f t="shared" si="29"/>
        <v>96587</v>
      </c>
      <c r="T167" s="20">
        <f t="shared" si="30"/>
        <v>195397.64</v>
      </c>
      <c r="U167" s="22">
        <f t="shared" si="31"/>
        <v>0.583335955477383</v>
      </c>
      <c r="V167" s="22">
        <f t="shared" si="32"/>
        <v>0</v>
      </c>
      <c r="W167" s="22">
        <f t="shared" si="33"/>
        <v>0.583335955477383</v>
      </c>
      <c r="X167" s="23">
        <f t="shared" si="34"/>
        <v>0</v>
      </c>
      <c r="Y167" s="23">
        <f t="shared" si="35"/>
        <v>0.596765600916601</v>
      </c>
      <c r="Z167" s="24"/>
      <c r="AA167" s="23">
        <f t="shared" si="36"/>
        <v>1.180101556393984</v>
      </c>
      <c r="AB167" s="34">
        <v>1516666.6666666667</v>
      </c>
      <c r="AC167" s="26">
        <f t="shared" si="37"/>
        <v>17898.20693864209</v>
      </c>
      <c r="AD167" s="28"/>
      <c r="AE167" s="29">
        <f>E167/G167</f>
        <v>15763230.198019803</v>
      </c>
      <c r="AF167" s="22">
        <f>(L167/AE167)*100</f>
        <v>0.6268425872027977</v>
      </c>
      <c r="AG167" s="22">
        <f>(P167/AE167)*100</f>
        <v>0</v>
      </c>
      <c r="AH167" s="22">
        <f>(Q167/AE167)*100</f>
        <v>0.6127360876334432</v>
      </c>
      <c r="AI167" s="22">
        <f>(S167/AE167)*100</f>
        <v>0.6127360876334432</v>
      </c>
      <c r="AJ167" s="22">
        <f t="shared" si="38"/>
        <v>1.24</v>
      </c>
    </row>
    <row r="168" spans="1:36" ht="12.75">
      <c r="A168" s="13" t="s">
        <v>371</v>
      </c>
      <c r="B168" s="14" t="s">
        <v>372</v>
      </c>
      <c r="C168" s="15" t="s">
        <v>306</v>
      </c>
      <c r="D168" s="16"/>
      <c r="E168" s="35">
        <v>3895248426</v>
      </c>
      <c r="F168" s="33">
        <v>99.81</v>
      </c>
      <c r="G168" s="19">
        <f t="shared" si="26"/>
        <v>0.9981</v>
      </c>
      <c r="H168" s="17">
        <v>22113436.36</v>
      </c>
      <c r="I168" s="17">
        <v>1600785.3</v>
      </c>
      <c r="J168" s="17">
        <v>0</v>
      </c>
      <c r="K168" s="17">
        <v>792790.19</v>
      </c>
      <c r="L168" s="20">
        <f t="shared" si="27"/>
        <v>24507011.85</v>
      </c>
      <c r="M168" s="17">
        <v>38992607</v>
      </c>
      <c r="N168" s="17">
        <v>16903571.28</v>
      </c>
      <c r="O168" s="17">
        <v>0</v>
      </c>
      <c r="P168" s="20">
        <f t="shared" si="28"/>
        <v>55896178.28</v>
      </c>
      <c r="Q168" s="17">
        <v>15341877</v>
      </c>
      <c r="R168" s="17">
        <v>779048</v>
      </c>
      <c r="S168" s="21">
        <f t="shared" si="29"/>
        <v>16120925</v>
      </c>
      <c r="T168" s="20">
        <f t="shared" si="30"/>
        <v>96524115.13</v>
      </c>
      <c r="U168" s="22">
        <f t="shared" si="31"/>
        <v>0.3938613233907253</v>
      </c>
      <c r="V168" s="22">
        <f t="shared" si="32"/>
        <v>0.019999956737034058</v>
      </c>
      <c r="W168" s="22">
        <f t="shared" si="33"/>
        <v>0.41386128012775947</v>
      </c>
      <c r="X168" s="23">
        <f t="shared" si="34"/>
        <v>1.4349836561618061</v>
      </c>
      <c r="Y168" s="23">
        <f t="shared" si="35"/>
        <v>0.6291514473485342</v>
      </c>
      <c r="Z168" s="24"/>
      <c r="AA168" s="23">
        <f t="shared" si="36"/>
        <v>2.4779963836380996</v>
      </c>
      <c r="AB168" s="34">
        <v>340549.50511271204</v>
      </c>
      <c r="AC168" s="26">
        <f t="shared" si="37"/>
        <v>8438.804421190449</v>
      </c>
      <c r="AD168" s="28"/>
      <c r="AE168" s="29">
        <f>E168/G168</f>
        <v>3902663486.6245866</v>
      </c>
      <c r="AF168" s="22">
        <f>(L168/AE168)*100</f>
        <v>0.627956059598572</v>
      </c>
      <c r="AG168" s="22">
        <f>(P168/AE168)*100</f>
        <v>1.4322571872150986</v>
      </c>
      <c r="AH168" s="22">
        <f>(Q168/AE168)*100</f>
        <v>0.393112986876283</v>
      </c>
      <c r="AI168" s="22">
        <f>(S168/AE168)*100</f>
        <v>0.41307494369551667</v>
      </c>
      <c r="AJ168" s="22">
        <f t="shared" si="38"/>
        <v>2.473</v>
      </c>
    </row>
    <row r="169" spans="1:36" ht="12.75">
      <c r="A169" s="13" t="s">
        <v>373</v>
      </c>
      <c r="B169" s="14" t="s">
        <v>374</v>
      </c>
      <c r="C169" s="15" t="s">
        <v>306</v>
      </c>
      <c r="D169" s="16"/>
      <c r="E169" s="35">
        <v>472982984</v>
      </c>
      <c r="F169" s="33">
        <v>50.68</v>
      </c>
      <c r="G169" s="19">
        <f t="shared" si="26"/>
        <v>0.5068</v>
      </c>
      <c r="H169" s="17">
        <v>5141884.96</v>
      </c>
      <c r="I169" s="17">
        <v>0</v>
      </c>
      <c r="J169" s="17">
        <v>0</v>
      </c>
      <c r="K169" s="17">
        <v>186666.28</v>
      </c>
      <c r="L169" s="20">
        <f t="shared" si="27"/>
        <v>5328551.24</v>
      </c>
      <c r="M169" s="17">
        <v>12072540</v>
      </c>
      <c r="N169" s="17">
        <v>0</v>
      </c>
      <c r="O169" s="17">
        <v>0</v>
      </c>
      <c r="P169" s="20">
        <f t="shared" si="28"/>
        <v>12072540</v>
      </c>
      <c r="Q169" s="17">
        <v>5893175.42</v>
      </c>
      <c r="R169" s="17">
        <v>0</v>
      </c>
      <c r="S169" s="21">
        <f t="shared" si="29"/>
        <v>5893175.42</v>
      </c>
      <c r="T169" s="20">
        <f t="shared" si="30"/>
        <v>23294266.660000004</v>
      </c>
      <c r="U169" s="22">
        <f t="shared" si="31"/>
        <v>1.2459592880406878</v>
      </c>
      <c r="V169" s="22">
        <f t="shared" si="32"/>
        <v>0</v>
      </c>
      <c r="W169" s="22">
        <f t="shared" si="33"/>
        <v>1.2459592880406878</v>
      </c>
      <c r="X169" s="23">
        <f t="shared" si="34"/>
        <v>2.5524258606309607</v>
      </c>
      <c r="Y169" s="23">
        <f t="shared" si="35"/>
        <v>1.1265841309842979</v>
      </c>
      <c r="Z169" s="24"/>
      <c r="AA169" s="23">
        <f t="shared" si="36"/>
        <v>4.924969279655947</v>
      </c>
      <c r="AB169" s="34">
        <v>115616.60709375859</v>
      </c>
      <c r="AC169" s="26">
        <f t="shared" si="37"/>
        <v>5694.082381548129</v>
      </c>
      <c r="AD169" s="28"/>
      <c r="AE169" s="29">
        <f>E169/G169</f>
        <v>933273449.092344</v>
      </c>
      <c r="AF169" s="22">
        <f>(L169/AE169)*100</f>
        <v>0.5709528375828421</v>
      </c>
      <c r="AG169" s="22">
        <f>(P169/AE169)*100</f>
        <v>1.293569426167771</v>
      </c>
      <c r="AH169" s="22">
        <f>(Q169/AE169)*100</f>
        <v>0.6314521671790206</v>
      </c>
      <c r="AI169" s="22">
        <f>(S169/AE169)*100</f>
        <v>0.6314521671790206</v>
      </c>
      <c r="AJ169" s="22">
        <f t="shared" si="38"/>
        <v>2.496</v>
      </c>
    </row>
    <row r="170" spans="1:36" ht="12.75">
      <c r="A170" s="13" t="s">
        <v>375</v>
      </c>
      <c r="B170" s="14" t="s">
        <v>376</v>
      </c>
      <c r="C170" s="15" t="s">
        <v>306</v>
      </c>
      <c r="D170" s="16"/>
      <c r="E170" s="35">
        <v>1555981350</v>
      </c>
      <c r="F170" s="33">
        <v>50.69</v>
      </c>
      <c r="G170" s="19">
        <f t="shared" si="26"/>
        <v>0.5069</v>
      </c>
      <c r="H170" s="17">
        <v>17719523.16</v>
      </c>
      <c r="I170" s="17">
        <v>1281103.24</v>
      </c>
      <c r="J170" s="17">
        <v>0</v>
      </c>
      <c r="K170" s="17">
        <v>634467.39</v>
      </c>
      <c r="L170" s="20">
        <f t="shared" si="27"/>
        <v>19635093.79</v>
      </c>
      <c r="M170" s="17">
        <v>41804036</v>
      </c>
      <c r="N170" s="17">
        <v>0</v>
      </c>
      <c r="O170" s="17">
        <v>0</v>
      </c>
      <c r="P170" s="20">
        <f t="shared" si="28"/>
        <v>41804036</v>
      </c>
      <c r="Q170" s="17">
        <v>12169240.79</v>
      </c>
      <c r="R170" s="17">
        <v>0</v>
      </c>
      <c r="S170" s="21">
        <f t="shared" si="29"/>
        <v>12169240.79</v>
      </c>
      <c r="T170" s="20">
        <f t="shared" si="30"/>
        <v>73608370.58</v>
      </c>
      <c r="U170" s="22">
        <f t="shared" si="31"/>
        <v>0.7820942577492974</v>
      </c>
      <c r="V170" s="22">
        <f t="shared" si="32"/>
        <v>0</v>
      </c>
      <c r="W170" s="22">
        <f t="shared" si="33"/>
        <v>0.7820942577492974</v>
      </c>
      <c r="X170" s="23">
        <f t="shared" si="34"/>
        <v>2.6866669063867636</v>
      </c>
      <c r="Y170" s="23">
        <f t="shared" si="35"/>
        <v>1.2619106128746336</v>
      </c>
      <c r="Z170" s="24"/>
      <c r="AA170" s="23">
        <f t="shared" si="36"/>
        <v>4.730671777010695</v>
      </c>
      <c r="AB170" s="34">
        <v>106230.3202846975</v>
      </c>
      <c r="AC170" s="26">
        <f t="shared" si="37"/>
        <v>5025.407780336252</v>
      </c>
      <c r="AD170" s="28"/>
      <c r="AE170" s="29">
        <f>E170/G170</f>
        <v>3069602189.7810216</v>
      </c>
      <c r="AF170" s="22">
        <f>(L170/AE170)*100</f>
        <v>0.6396624896661518</v>
      </c>
      <c r="AG170" s="22">
        <f>(P170/AE170)*100</f>
        <v>1.3618714548474506</v>
      </c>
      <c r="AH170" s="22">
        <f>(Q170/AE170)*100</f>
        <v>0.39644357925311896</v>
      </c>
      <c r="AI170" s="22">
        <f>(S170/AE170)*100</f>
        <v>0.39644357925311896</v>
      </c>
      <c r="AJ170" s="22">
        <f t="shared" si="38"/>
        <v>2.398</v>
      </c>
    </row>
    <row r="171" spans="1:36" ht="12.75">
      <c r="A171" s="13" t="s">
        <v>377</v>
      </c>
      <c r="B171" s="14" t="s">
        <v>378</v>
      </c>
      <c r="C171" s="15" t="s">
        <v>306</v>
      </c>
      <c r="D171" s="16"/>
      <c r="E171" s="35">
        <v>50388896</v>
      </c>
      <c r="F171" s="33">
        <v>48.37</v>
      </c>
      <c r="G171" s="19">
        <f t="shared" si="26"/>
        <v>0.48369999999999996</v>
      </c>
      <c r="H171" s="17">
        <v>598473.33</v>
      </c>
      <c r="I171" s="17">
        <v>43223.93</v>
      </c>
      <c r="J171" s="17">
        <v>0</v>
      </c>
      <c r="K171" s="17">
        <v>21406.51</v>
      </c>
      <c r="L171" s="20">
        <f t="shared" si="27"/>
        <v>663103.77</v>
      </c>
      <c r="M171" s="17">
        <v>1781932.5</v>
      </c>
      <c r="N171" s="17">
        <v>0</v>
      </c>
      <c r="O171" s="17">
        <v>0</v>
      </c>
      <c r="P171" s="20">
        <f t="shared" si="28"/>
        <v>1781932.5</v>
      </c>
      <c r="Q171" s="17">
        <v>1518282.94</v>
      </c>
      <c r="R171" s="17">
        <v>0</v>
      </c>
      <c r="S171" s="21">
        <f t="shared" si="29"/>
        <v>1518282.94</v>
      </c>
      <c r="T171" s="20">
        <f t="shared" si="30"/>
        <v>3963319.21</v>
      </c>
      <c r="U171" s="22">
        <f t="shared" si="31"/>
        <v>3.0131299959419633</v>
      </c>
      <c r="V171" s="22">
        <f t="shared" si="32"/>
        <v>0</v>
      </c>
      <c r="W171" s="22">
        <f t="shared" si="33"/>
        <v>3.0131299959419633</v>
      </c>
      <c r="X171" s="23">
        <f t="shared" si="34"/>
        <v>3.536359478882014</v>
      </c>
      <c r="Y171" s="23">
        <f t="shared" si="35"/>
        <v>1.315972014945515</v>
      </c>
      <c r="Z171" s="24"/>
      <c r="AA171" s="23">
        <f t="shared" si="36"/>
        <v>7.865461489769491</v>
      </c>
      <c r="AB171" s="34">
        <v>52031.27853881279</v>
      </c>
      <c r="AC171" s="26">
        <f t="shared" si="37"/>
        <v>4092.5001761050175</v>
      </c>
      <c r="AD171" s="28"/>
      <c r="AE171" s="29">
        <f>E171/G171</f>
        <v>104173859.83047344</v>
      </c>
      <c r="AF171" s="22">
        <f>(L171/AE171)*100</f>
        <v>0.6365356636291456</v>
      </c>
      <c r="AG171" s="22">
        <f>(P171/AE171)*100</f>
        <v>1.7105370799352302</v>
      </c>
      <c r="AH171" s="22">
        <f>(Q171/AE171)*100</f>
        <v>1.4574509790371275</v>
      </c>
      <c r="AI171" s="22">
        <f>(S171/AE171)*100</f>
        <v>1.4574509790371275</v>
      </c>
      <c r="AJ171" s="22">
        <f t="shared" si="38"/>
        <v>3.8049999999999997</v>
      </c>
    </row>
    <row r="172" spans="1:36" ht="12.75">
      <c r="A172" s="13" t="s">
        <v>379</v>
      </c>
      <c r="B172" s="14" t="s">
        <v>380</v>
      </c>
      <c r="C172" s="15" t="s">
        <v>381</v>
      </c>
      <c r="D172" s="32"/>
      <c r="E172" s="35">
        <v>8777806633</v>
      </c>
      <c r="F172" s="33">
        <v>101.95</v>
      </c>
      <c r="G172" s="19">
        <f t="shared" si="26"/>
        <v>1.0195</v>
      </c>
      <c r="H172" s="17">
        <v>14360194.98</v>
      </c>
      <c r="I172" s="17">
        <v>0</v>
      </c>
      <c r="J172" s="17">
        <v>0</v>
      </c>
      <c r="K172" s="17">
        <v>892062.29</v>
      </c>
      <c r="L172" s="20">
        <f t="shared" si="27"/>
        <v>15252257.27</v>
      </c>
      <c r="M172" s="17">
        <v>2988736</v>
      </c>
      <c r="N172" s="17">
        <v>0</v>
      </c>
      <c r="O172" s="17">
        <v>0</v>
      </c>
      <c r="P172" s="20">
        <f t="shared" si="28"/>
        <v>2988736</v>
      </c>
      <c r="Q172" s="17">
        <v>16062740.66</v>
      </c>
      <c r="R172" s="17">
        <v>0</v>
      </c>
      <c r="S172" s="21">
        <f t="shared" si="29"/>
        <v>16062740.66</v>
      </c>
      <c r="T172" s="20">
        <f t="shared" si="30"/>
        <v>34303733.93</v>
      </c>
      <c r="U172" s="22">
        <f t="shared" si="31"/>
        <v>0.1829926464728948</v>
      </c>
      <c r="V172" s="22">
        <f t="shared" si="32"/>
        <v>0</v>
      </c>
      <c r="W172" s="22">
        <f t="shared" si="33"/>
        <v>0.1829926464728948</v>
      </c>
      <c r="X172" s="23">
        <f t="shared" si="34"/>
        <v>0.03404877921055931</v>
      </c>
      <c r="Y172" s="23">
        <f t="shared" si="35"/>
        <v>0.17375932174968886</v>
      </c>
      <c r="Z172" s="24"/>
      <c r="AA172" s="23">
        <f t="shared" si="36"/>
        <v>0.39080074743314297</v>
      </c>
      <c r="AB172" s="34">
        <v>1588142.0742150333</v>
      </c>
      <c r="AC172" s="26">
        <f t="shared" si="37"/>
        <v>6206.47109633257</v>
      </c>
      <c r="AD172" s="28"/>
      <c r="AE172" s="29">
        <f>E172/G172</f>
        <v>8609913323.197645</v>
      </c>
      <c r="AF172" s="22">
        <f>(L172/AE172)*100</f>
        <v>0.1771476285238078</v>
      </c>
      <c r="AG172" s="22">
        <f>(P172/AE172)*100</f>
        <v>0.03471273040516522</v>
      </c>
      <c r="AH172" s="22">
        <f>(Q172/AE172)*100</f>
        <v>0.18656100307911624</v>
      </c>
      <c r="AI172" s="22">
        <f>(S172/AE172)*100</f>
        <v>0.18656100307911624</v>
      </c>
      <c r="AJ172" s="22">
        <f t="shared" si="38"/>
        <v>0.399</v>
      </c>
    </row>
    <row r="173" spans="1:36" ht="12.75">
      <c r="A173" s="13" t="s">
        <v>382</v>
      </c>
      <c r="B173" s="14" t="s">
        <v>383</v>
      </c>
      <c r="C173" s="15" t="s">
        <v>381</v>
      </c>
      <c r="D173" s="16"/>
      <c r="E173" s="35">
        <v>2239290369</v>
      </c>
      <c r="F173" s="33">
        <v>80.93</v>
      </c>
      <c r="G173" s="19">
        <f t="shared" si="26"/>
        <v>0.8093</v>
      </c>
      <c r="H173" s="17">
        <v>4499541.82</v>
      </c>
      <c r="I173" s="17">
        <v>812482.35</v>
      </c>
      <c r="J173" s="17">
        <v>0</v>
      </c>
      <c r="K173" s="17">
        <v>279537.47</v>
      </c>
      <c r="L173" s="20">
        <f t="shared" si="27"/>
        <v>5591561.64</v>
      </c>
      <c r="M173" s="17">
        <v>1483921</v>
      </c>
      <c r="N173" s="17">
        <v>4810143.51</v>
      </c>
      <c r="O173" s="17">
        <v>0</v>
      </c>
      <c r="P173" s="20">
        <f t="shared" si="28"/>
        <v>6294064.51</v>
      </c>
      <c r="Q173" s="17">
        <v>7158426.29</v>
      </c>
      <c r="R173" s="17">
        <v>0</v>
      </c>
      <c r="S173" s="21">
        <f t="shared" si="29"/>
        <v>7158426.29</v>
      </c>
      <c r="T173" s="20">
        <f t="shared" si="30"/>
        <v>19044052.439999998</v>
      </c>
      <c r="U173" s="22">
        <f t="shared" si="31"/>
        <v>0.3196738747729594</v>
      </c>
      <c r="V173" s="22">
        <f t="shared" si="32"/>
        <v>0</v>
      </c>
      <c r="W173" s="22">
        <f t="shared" si="33"/>
        <v>0.3196738747729594</v>
      </c>
      <c r="X173" s="23">
        <f t="shared" si="34"/>
        <v>0.28107406690677367</v>
      </c>
      <c r="Y173" s="23">
        <f t="shared" si="35"/>
        <v>0.2497023931066619</v>
      </c>
      <c r="Z173" s="24"/>
      <c r="AA173" s="23">
        <f t="shared" si="36"/>
        <v>0.850450334786395</v>
      </c>
      <c r="AB173" s="34">
        <v>514048.3582089552</v>
      </c>
      <c r="AC173" s="26">
        <f t="shared" si="37"/>
        <v>4371.725983352027</v>
      </c>
      <c r="AD173" s="28"/>
      <c r="AE173" s="29">
        <f>E173/G173</f>
        <v>2766947200.049425</v>
      </c>
      <c r="AF173" s="22">
        <f>(L173/AE173)*100</f>
        <v>0.2020841467412215</v>
      </c>
      <c r="AG173" s="22">
        <f>(P173/AE173)*100</f>
        <v>0.22747324234765198</v>
      </c>
      <c r="AH173" s="22">
        <f>(Q173/AE173)*100</f>
        <v>0.25871206685375603</v>
      </c>
      <c r="AI173" s="22">
        <f>(S173/AE173)*100</f>
        <v>0.25871206685375603</v>
      </c>
      <c r="AJ173" s="22">
        <f t="shared" si="38"/>
        <v>0.6880000000000001</v>
      </c>
    </row>
    <row r="174" spans="1:36" ht="12.75">
      <c r="A174" s="13" t="s">
        <v>384</v>
      </c>
      <c r="B174" s="14" t="s">
        <v>385</v>
      </c>
      <c r="C174" s="15" t="s">
        <v>381</v>
      </c>
      <c r="D174" s="32" t="s">
        <v>97</v>
      </c>
      <c r="E174" s="35">
        <v>515579373</v>
      </c>
      <c r="F174" s="33">
        <v>103.57</v>
      </c>
      <c r="G174" s="19">
        <f t="shared" si="26"/>
        <v>1.0356999999999998</v>
      </c>
      <c r="H174" s="17">
        <v>909801.74</v>
      </c>
      <c r="I174" s="17">
        <v>164284.92</v>
      </c>
      <c r="J174" s="17">
        <v>0</v>
      </c>
      <c r="K174" s="17">
        <v>56523.26</v>
      </c>
      <c r="L174" s="20">
        <f t="shared" si="27"/>
        <v>1130609.92</v>
      </c>
      <c r="M174" s="17">
        <v>27620</v>
      </c>
      <c r="N174" s="17">
        <v>0</v>
      </c>
      <c r="O174" s="17">
        <v>0</v>
      </c>
      <c r="P174" s="20">
        <f t="shared" si="28"/>
        <v>27620</v>
      </c>
      <c r="Q174" s="17">
        <v>1227373.87</v>
      </c>
      <c r="R174" s="17">
        <v>0</v>
      </c>
      <c r="S174" s="21">
        <f t="shared" si="29"/>
        <v>1227373.87</v>
      </c>
      <c r="T174" s="20">
        <f t="shared" si="30"/>
        <v>2385603.79</v>
      </c>
      <c r="U174" s="22">
        <f t="shared" si="31"/>
        <v>0.23805720986436749</v>
      </c>
      <c r="V174" s="22">
        <f t="shared" si="32"/>
        <v>0</v>
      </c>
      <c r="W174" s="22">
        <f t="shared" si="33"/>
        <v>0.23805720986436749</v>
      </c>
      <c r="X174" s="23">
        <f t="shared" si="34"/>
        <v>0.005357080101806168</v>
      </c>
      <c r="Y174" s="23">
        <f t="shared" si="35"/>
        <v>0.21928920728952433</v>
      </c>
      <c r="Z174" s="24"/>
      <c r="AA174" s="23">
        <f t="shared" si="36"/>
        <v>0.462703497255698</v>
      </c>
      <c r="AB174" s="34">
        <v>795073.544093178</v>
      </c>
      <c r="AC174" s="26">
        <f t="shared" si="37"/>
        <v>3678.833094273959</v>
      </c>
      <c r="AD174" s="28"/>
      <c r="AE174" s="29">
        <f>E174/G174</f>
        <v>497807640.2433138</v>
      </c>
      <c r="AF174" s="22">
        <f>(L174/AE174)*100</f>
        <v>0.22711783198976032</v>
      </c>
      <c r="AG174" s="22">
        <f>(P174/AE174)*100</f>
        <v>0.005548327861440647</v>
      </c>
      <c r="AH174" s="22">
        <f>(Q174/AE174)*100</f>
        <v>0.24655585225652538</v>
      </c>
      <c r="AI174" s="22">
        <f>(S174/AE174)*100</f>
        <v>0.24655585225652538</v>
      </c>
      <c r="AJ174" s="22">
        <f t="shared" si="38"/>
        <v>0.48</v>
      </c>
    </row>
    <row r="175" spans="1:36" ht="12.75">
      <c r="A175" s="13" t="s">
        <v>386</v>
      </c>
      <c r="B175" s="14" t="s">
        <v>387</v>
      </c>
      <c r="C175" s="15" t="s">
        <v>381</v>
      </c>
      <c r="D175" s="16"/>
      <c r="E175" s="35">
        <v>1050573217</v>
      </c>
      <c r="F175" s="33">
        <v>103.36</v>
      </c>
      <c r="G175" s="19">
        <f t="shared" si="26"/>
        <v>1.0336</v>
      </c>
      <c r="H175" s="17">
        <v>1723938.13</v>
      </c>
      <c r="I175" s="17">
        <v>311289.04</v>
      </c>
      <c r="J175" s="17">
        <v>0</v>
      </c>
      <c r="K175" s="17">
        <v>107100.25</v>
      </c>
      <c r="L175" s="20">
        <f t="shared" si="27"/>
        <v>2142327.42</v>
      </c>
      <c r="M175" s="17">
        <v>8293482</v>
      </c>
      <c r="N175" s="17">
        <v>0</v>
      </c>
      <c r="O175" s="17">
        <v>0</v>
      </c>
      <c r="P175" s="20">
        <f t="shared" si="28"/>
        <v>8293482</v>
      </c>
      <c r="Q175" s="17">
        <v>1456003.32</v>
      </c>
      <c r="R175" s="17">
        <v>0</v>
      </c>
      <c r="S175" s="21">
        <f t="shared" si="29"/>
        <v>1456003.32</v>
      </c>
      <c r="T175" s="20">
        <f t="shared" si="30"/>
        <v>11891812.74</v>
      </c>
      <c r="U175" s="22">
        <f t="shared" si="31"/>
        <v>0.1385913229501262</v>
      </c>
      <c r="V175" s="22">
        <f t="shared" si="32"/>
        <v>0</v>
      </c>
      <c r="W175" s="22">
        <f t="shared" si="33"/>
        <v>0.1385913229501262</v>
      </c>
      <c r="X175" s="23">
        <f t="shared" si="34"/>
        <v>0.7894244652155453</v>
      </c>
      <c r="Y175" s="23">
        <f t="shared" si="35"/>
        <v>0.2039198587336536</v>
      </c>
      <c r="Z175" s="24"/>
      <c r="AA175" s="23">
        <f t="shared" si="36"/>
        <v>1.1319356468993251</v>
      </c>
      <c r="AB175" s="34">
        <v>232770.26951151039</v>
      </c>
      <c r="AC175" s="26">
        <f t="shared" si="37"/>
        <v>2634.8096559844175</v>
      </c>
      <c r="AD175" s="28"/>
      <c r="AE175" s="29">
        <f>E175/G175</f>
        <v>1016421456.0758513</v>
      </c>
      <c r="AF175" s="22">
        <f>(L175/AE175)*100</f>
        <v>0.21077156598710436</v>
      </c>
      <c r="AG175" s="22">
        <f>(P175/AE175)*100</f>
        <v>0.8159491272467876</v>
      </c>
      <c r="AH175" s="22">
        <f>(Q175/AE175)*100</f>
        <v>0.14324799140125044</v>
      </c>
      <c r="AI175" s="22">
        <f>(S175/AE175)*100</f>
        <v>0.14324799140125044</v>
      </c>
      <c r="AJ175" s="22">
        <f t="shared" si="38"/>
        <v>1.17</v>
      </c>
    </row>
    <row r="176" spans="1:36" ht="12.75">
      <c r="A176" s="13" t="s">
        <v>388</v>
      </c>
      <c r="B176" s="14" t="s">
        <v>389</v>
      </c>
      <c r="C176" s="15" t="s">
        <v>381</v>
      </c>
      <c r="D176" s="16"/>
      <c r="E176" s="35">
        <v>4709617022</v>
      </c>
      <c r="F176" s="33">
        <v>109.19</v>
      </c>
      <c r="G176" s="19">
        <f t="shared" si="26"/>
        <v>1.0918999999999999</v>
      </c>
      <c r="H176" s="17">
        <v>7280939.01</v>
      </c>
      <c r="I176" s="17">
        <v>1314692.98</v>
      </c>
      <c r="J176" s="17">
        <v>0</v>
      </c>
      <c r="K176" s="17">
        <v>452312.12</v>
      </c>
      <c r="L176" s="20">
        <f t="shared" si="27"/>
        <v>9047944.11</v>
      </c>
      <c r="M176" s="17">
        <v>14370876</v>
      </c>
      <c r="N176" s="17">
        <v>11628430.02</v>
      </c>
      <c r="O176" s="17">
        <v>0</v>
      </c>
      <c r="P176" s="20">
        <f t="shared" si="28"/>
        <v>25999306.02</v>
      </c>
      <c r="Q176" s="17">
        <v>17214611.04</v>
      </c>
      <c r="R176" s="17">
        <v>0</v>
      </c>
      <c r="S176" s="21">
        <f t="shared" si="29"/>
        <v>17214611.04</v>
      </c>
      <c r="T176" s="20">
        <f t="shared" si="30"/>
        <v>52261861.169999994</v>
      </c>
      <c r="U176" s="22">
        <f t="shared" si="31"/>
        <v>0.3655204013316903</v>
      </c>
      <c r="V176" s="22">
        <f t="shared" si="32"/>
        <v>0</v>
      </c>
      <c r="W176" s="22">
        <f t="shared" si="33"/>
        <v>0.3655204013316903</v>
      </c>
      <c r="X176" s="23">
        <f t="shared" si="34"/>
        <v>0.5520471388342115</v>
      </c>
      <c r="Y176" s="23">
        <f t="shared" si="35"/>
        <v>0.19211634550610812</v>
      </c>
      <c r="Z176" s="24"/>
      <c r="AA176" s="23">
        <f t="shared" si="36"/>
        <v>1.10968388567201</v>
      </c>
      <c r="AB176" s="34">
        <v>302882.60869565216</v>
      </c>
      <c r="AC176" s="26">
        <f t="shared" si="37"/>
        <v>3361.039501198662</v>
      </c>
      <c r="AD176" s="28"/>
      <c r="AE176" s="29">
        <f>E176/G176</f>
        <v>4313231085.264219</v>
      </c>
      <c r="AF176" s="22">
        <f>(L176/AE176)*100</f>
        <v>0.20977183765811938</v>
      </c>
      <c r="AG176" s="22">
        <f>(P176/AE176)*100</f>
        <v>0.6027802708930755</v>
      </c>
      <c r="AH176" s="22">
        <f>(Q176/AE176)*100</f>
        <v>0.3991117262140725</v>
      </c>
      <c r="AI176" s="22">
        <f>(S176/AE176)*100</f>
        <v>0.3991117262140725</v>
      </c>
      <c r="AJ176" s="22">
        <f t="shared" si="38"/>
        <v>1.212</v>
      </c>
    </row>
    <row r="177" spans="1:36" ht="12.75">
      <c r="A177" s="13" t="s">
        <v>390</v>
      </c>
      <c r="B177" s="14" t="s">
        <v>391</v>
      </c>
      <c r="C177" s="15" t="s">
        <v>381</v>
      </c>
      <c r="D177" s="16"/>
      <c r="E177" s="35">
        <v>3264079105</v>
      </c>
      <c r="F177" s="33">
        <v>102.31</v>
      </c>
      <c r="G177" s="19">
        <f t="shared" si="26"/>
        <v>1.0231000000000001</v>
      </c>
      <c r="H177" s="17">
        <v>5230166.88</v>
      </c>
      <c r="I177" s="17">
        <v>944126.23</v>
      </c>
      <c r="J177" s="17">
        <v>0</v>
      </c>
      <c r="K177" s="17">
        <v>324763.75</v>
      </c>
      <c r="L177" s="20">
        <f t="shared" si="27"/>
        <v>6499056.859999999</v>
      </c>
      <c r="M177" s="17">
        <v>22986545</v>
      </c>
      <c r="N177" s="17">
        <v>0</v>
      </c>
      <c r="O177" s="17">
        <v>0</v>
      </c>
      <c r="P177" s="20">
        <f t="shared" si="28"/>
        <v>22986545</v>
      </c>
      <c r="Q177" s="17">
        <v>10851615.04</v>
      </c>
      <c r="R177" s="17">
        <v>0</v>
      </c>
      <c r="S177" s="21">
        <f t="shared" si="29"/>
        <v>10851615.04</v>
      </c>
      <c r="T177" s="20">
        <f t="shared" si="30"/>
        <v>40337216.9</v>
      </c>
      <c r="U177" s="22">
        <f t="shared" si="31"/>
        <v>0.3324556388163883</v>
      </c>
      <c r="V177" s="22">
        <f t="shared" si="32"/>
        <v>0</v>
      </c>
      <c r="W177" s="22">
        <f t="shared" si="33"/>
        <v>0.3324556388163883</v>
      </c>
      <c r="X177" s="23">
        <f t="shared" si="34"/>
        <v>0.7042275711023247</v>
      </c>
      <c r="Y177" s="23">
        <f t="shared" si="35"/>
        <v>0.19910843612964457</v>
      </c>
      <c r="Z177" s="24"/>
      <c r="AA177" s="23">
        <f t="shared" si="36"/>
        <v>1.2357916460483576</v>
      </c>
      <c r="AB177" s="34">
        <v>298971.9531930786</v>
      </c>
      <c r="AC177" s="26">
        <f t="shared" si="37"/>
        <v>3694.6704215876707</v>
      </c>
      <c r="AD177" s="28"/>
      <c r="AE177" s="29">
        <f>E177/G177</f>
        <v>3190381297.038412</v>
      </c>
      <c r="AF177" s="22">
        <f>(L177/AE177)*100</f>
        <v>0.20370784100423941</v>
      </c>
      <c r="AG177" s="22">
        <f>(P177/AE177)*100</f>
        <v>0.7204952279947886</v>
      </c>
      <c r="AH177" s="22">
        <f>(Q177/AE177)*100</f>
        <v>0.3401353640730469</v>
      </c>
      <c r="AI177" s="22">
        <f>(S177/AE177)*100</f>
        <v>0.3401353640730469</v>
      </c>
      <c r="AJ177" s="22">
        <f t="shared" si="38"/>
        <v>1.264</v>
      </c>
    </row>
    <row r="178" spans="1:36" ht="12.75">
      <c r="A178" s="13" t="s">
        <v>392</v>
      </c>
      <c r="B178" s="14" t="s">
        <v>393</v>
      </c>
      <c r="C178" s="15" t="s">
        <v>381</v>
      </c>
      <c r="D178" s="16"/>
      <c r="E178" s="35">
        <v>3549103312</v>
      </c>
      <c r="F178" s="33">
        <v>113.75</v>
      </c>
      <c r="G178" s="19">
        <f t="shared" si="26"/>
        <v>1.1375</v>
      </c>
      <c r="H178" s="17">
        <v>5217942.81</v>
      </c>
      <c r="I178" s="17">
        <v>942172.33</v>
      </c>
      <c r="J178" s="17">
        <v>0</v>
      </c>
      <c r="K178" s="17">
        <v>323985.05</v>
      </c>
      <c r="L178" s="20">
        <f t="shared" si="27"/>
        <v>6484100.1899999995</v>
      </c>
      <c r="M178" s="17">
        <v>6413740</v>
      </c>
      <c r="N178" s="17">
        <v>0</v>
      </c>
      <c r="O178" s="17">
        <v>0</v>
      </c>
      <c r="P178" s="20">
        <f t="shared" si="28"/>
        <v>6413740</v>
      </c>
      <c r="Q178" s="17">
        <v>15954545.81</v>
      </c>
      <c r="R178" s="17">
        <v>0</v>
      </c>
      <c r="S178" s="21">
        <f t="shared" si="29"/>
        <v>15954545.81</v>
      </c>
      <c r="T178" s="20">
        <f t="shared" si="30"/>
        <v>28852386</v>
      </c>
      <c r="U178" s="22">
        <f t="shared" si="31"/>
        <v>0.4495373734558675</v>
      </c>
      <c r="V178" s="22">
        <f t="shared" si="32"/>
        <v>0</v>
      </c>
      <c r="W178" s="22">
        <f t="shared" si="33"/>
        <v>0.4495373734558675</v>
      </c>
      <c r="X178" s="23">
        <f t="shared" si="34"/>
        <v>0.18071437870839868</v>
      </c>
      <c r="Y178" s="23">
        <f t="shared" si="35"/>
        <v>0.18269685664196858</v>
      </c>
      <c r="Z178" s="24"/>
      <c r="AA178" s="23">
        <f t="shared" si="36"/>
        <v>0.8129486088062348</v>
      </c>
      <c r="AB178" s="34">
        <v>418606.1099796334</v>
      </c>
      <c r="AC178" s="26">
        <f t="shared" si="37"/>
        <v>3403.052547457327</v>
      </c>
      <c r="AD178" s="28"/>
      <c r="AE178" s="29">
        <f>E178/G178</f>
        <v>3120090823.7362638</v>
      </c>
      <c r="AF178" s="22">
        <f>(L178/AE178)*100</f>
        <v>0.2078176744302393</v>
      </c>
      <c r="AG178" s="22">
        <f>(P178/AE178)*100</f>
        <v>0.2055626057808035</v>
      </c>
      <c r="AH178" s="22">
        <f>(Q178/AE178)*100</f>
        <v>0.5113487623060492</v>
      </c>
      <c r="AI178" s="22">
        <f>(S178/AE178)*100</f>
        <v>0.5113487623060492</v>
      </c>
      <c r="AJ178" s="22">
        <f t="shared" si="38"/>
        <v>0.925</v>
      </c>
    </row>
    <row r="179" spans="1:36" ht="12.75">
      <c r="A179" s="13" t="s">
        <v>394</v>
      </c>
      <c r="B179" s="14" t="s">
        <v>395</v>
      </c>
      <c r="C179" s="15" t="s">
        <v>381</v>
      </c>
      <c r="D179" s="16"/>
      <c r="E179" s="35">
        <v>12820330392</v>
      </c>
      <c r="F179" s="33">
        <v>98.19</v>
      </c>
      <c r="G179" s="19">
        <f t="shared" si="26"/>
        <v>0.9819</v>
      </c>
      <c r="H179" s="17">
        <v>21548700.69</v>
      </c>
      <c r="I179" s="17">
        <v>0</v>
      </c>
      <c r="J179" s="17">
        <v>0</v>
      </c>
      <c r="K179" s="17">
        <v>1338568.21</v>
      </c>
      <c r="L179" s="20">
        <f t="shared" si="27"/>
        <v>22887268.900000002</v>
      </c>
      <c r="M179" s="17">
        <v>22686960</v>
      </c>
      <c r="N179" s="17">
        <v>0</v>
      </c>
      <c r="O179" s="17">
        <v>0</v>
      </c>
      <c r="P179" s="20">
        <f t="shared" si="28"/>
        <v>22686960</v>
      </c>
      <c r="Q179" s="17">
        <v>44697831.31</v>
      </c>
      <c r="R179" s="17">
        <v>0</v>
      </c>
      <c r="S179" s="21">
        <f t="shared" si="29"/>
        <v>44697831.31</v>
      </c>
      <c r="T179" s="20">
        <f t="shared" si="30"/>
        <v>90272060.21000001</v>
      </c>
      <c r="U179" s="22">
        <f t="shared" si="31"/>
        <v>0.34864804527886306</v>
      </c>
      <c r="V179" s="22">
        <f t="shared" si="32"/>
        <v>0</v>
      </c>
      <c r="W179" s="22">
        <f t="shared" si="33"/>
        <v>0.34864804527886306</v>
      </c>
      <c r="X179" s="23">
        <f t="shared" si="34"/>
        <v>0.17696080605034067</v>
      </c>
      <c r="Y179" s="23">
        <f t="shared" si="35"/>
        <v>0.17852323770284315</v>
      </c>
      <c r="Z179" s="24"/>
      <c r="AA179" s="23">
        <f t="shared" si="36"/>
        <v>0.7041320890320469</v>
      </c>
      <c r="AB179" s="34">
        <v>681533.4298365123</v>
      </c>
      <c r="AC179" s="26">
        <f t="shared" si="37"/>
        <v>4798.895576959594</v>
      </c>
      <c r="AD179" s="28"/>
      <c r="AE179" s="29">
        <f>E179/G179</f>
        <v>13056655863.122519</v>
      </c>
      <c r="AF179" s="22">
        <f>(L179/AE179)*100</f>
        <v>0.17529196710042166</v>
      </c>
      <c r="AG179" s="22">
        <f>(P179/AE179)*100</f>
        <v>0.1737578154608295</v>
      </c>
      <c r="AH179" s="22">
        <f>(Q179/AE179)*100</f>
        <v>0.34233751565931564</v>
      </c>
      <c r="AI179" s="22">
        <f>(S179/AE179)*100</f>
        <v>0.34233751565931564</v>
      </c>
      <c r="AJ179" s="22">
        <f t="shared" si="38"/>
        <v>0.6910000000000001</v>
      </c>
    </row>
    <row r="180" spans="1:36" ht="12.75">
      <c r="A180" s="13" t="s">
        <v>396</v>
      </c>
      <c r="B180" s="14" t="s">
        <v>397</v>
      </c>
      <c r="C180" s="15" t="s">
        <v>381</v>
      </c>
      <c r="D180" s="16"/>
      <c r="E180" s="35">
        <v>4820109959</v>
      </c>
      <c r="F180" s="33">
        <v>101.41</v>
      </c>
      <c r="G180" s="19">
        <f t="shared" si="26"/>
        <v>1.0141</v>
      </c>
      <c r="H180" s="17">
        <v>7879621.02</v>
      </c>
      <c r="I180" s="17">
        <v>1422805.23</v>
      </c>
      <c r="J180" s="17">
        <v>0</v>
      </c>
      <c r="K180" s="17">
        <v>489511.7</v>
      </c>
      <c r="L180" s="20">
        <f t="shared" si="27"/>
        <v>9791937.95</v>
      </c>
      <c r="M180" s="17">
        <v>3196187</v>
      </c>
      <c r="N180" s="17">
        <v>0</v>
      </c>
      <c r="O180" s="17">
        <v>0</v>
      </c>
      <c r="P180" s="20">
        <f t="shared" si="28"/>
        <v>3196187</v>
      </c>
      <c r="Q180" s="17">
        <v>13177611.32</v>
      </c>
      <c r="R180" s="17">
        <v>0</v>
      </c>
      <c r="S180" s="21">
        <f t="shared" si="29"/>
        <v>13177611.32</v>
      </c>
      <c r="T180" s="20">
        <f t="shared" si="30"/>
        <v>26165736.27</v>
      </c>
      <c r="U180" s="22">
        <f t="shared" si="31"/>
        <v>0.273388188902103</v>
      </c>
      <c r="V180" s="22">
        <f t="shared" si="32"/>
        <v>0</v>
      </c>
      <c r="W180" s="22">
        <f t="shared" si="33"/>
        <v>0.273388188902103</v>
      </c>
      <c r="X180" s="23">
        <f t="shared" si="34"/>
        <v>0.06630942088846235</v>
      </c>
      <c r="Y180" s="23">
        <f t="shared" si="35"/>
        <v>0.20314760520590852</v>
      </c>
      <c r="Z180" s="24"/>
      <c r="AA180" s="23">
        <f t="shared" si="36"/>
        <v>0.5428452149964739</v>
      </c>
      <c r="AB180" s="34">
        <v>738324.1029766693</v>
      </c>
      <c r="AC180" s="26">
        <f t="shared" si="37"/>
        <v>4007.9570641744876</v>
      </c>
      <c r="AD180" s="28"/>
      <c r="AE180" s="29">
        <f>E180/G180</f>
        <v>4753091370.673504</v>
      </c>
      <c r="AF180" s="22">
        <f>(L180/AE180)*100</f>
        <v>0.20601198643931182</v>
      </c>
      <c r="AG180" s="22">
        <f>(P180/AE180)*100</f>
        <v>0.06724438372298966</v>
      </c>
      <c r="AH180" s="22">
        <f>(Q180/AE180)*100</f>
        <v>0.2772429623656226</v>
      </c>
      <c r="AI180" s="22">
        <f>(S180/AE180)*100</f>
        <v>0.2772429623656226</v>
      </c>
      <c r="AJ180" s="22">
        <f t="shared" si="38"/>
        <v>0.55</v>
      </c>
    </row>
    <row r="181" spans="1:36" ht="12.75">
      <c r="A181" s="13" t="s">
        <v>398</v>
      </c>
      <c r="B181" s="14" t="s">
        <v>399</v>
      </c>
      <c r="C181" s="15" t="s">
        <v>381</v>
      </c>
      <c r="D181" s="16" t="s">
        <v>97</v>
      </c>
      <c r="E181" s="35">
        <v>4413930459</v>
      </c>
      <c r="F181" s="33">
        <v>95.71</v>
      </c>
      <c r="G181" s="19">
        <f t="shared" si="26"/>
        <v>0.9571</v>
      </c>
      <c r="H181" s="17">
        <v>7862972.06</v>
      </c>
      <c r="I181" s="17">
        <v>1419830.23</v>
      </c>
      <c r="J181" s="17">
        <v>0</v>
      </c>
      <c r="K181" s="17">
        <v>488500.64</v>
      </c>
      <c r="L181" s="20">
        <f t="shared" si="27"/>
        <v>9771302.93</v>
      </c>
      <c r="M181" s="17">
        <v>2129907</v>
      </c>
      <c r="N181" s="17">
        <v>0</v>
      </c>
      <c r="O181" s="17">
        <v>0</v>
      </c>
      <c r="P181" s="20">
        <f t="shared" si="28"/>
        <v>2129907</v>
      </c>
      <c r="Q181" s="17">
        <v>8366436.42</v>
      </c>
      <c r="R181" s="17">
        <v>0</v>
      </c>
      <c r="S181" s="21">
        <f t="shared" si="29"/>
        <v>8366436.42</v>
      </c>
      <c r="T181" s="20">
        <f t="shared" si="30"/>
        <v>20267646.35</v>
      </c>
      <c r="U181" s="22">
        <f t="shared" si="31"/>
        <v>0.18954617653617184</v>
      </c>
      <c r="V181" s="22">
        <f t="shared" si="32"/>
        <v>0</v>
      </c>
      <c r="W181" s="22">
        <f t="shared" si="33"/>
        <v>0.18954617653617184</v>
      </c>
      <c r="X181" s="23">
        <f t="shared" si="34"/>
        <v>0.04825420381639955</v>
      </c>
      <c r="Y181" s="23">
        <f t="shared" si="35"/>
        <v>0.2213741929276734</v>
      </c>
      <c r="Z181" s="24"/>
      <c r="AA181" s="23">
        <f t="shared" si="36"/>
        <v>0.45917457328024486</v>
      </c>
      <c r="AB181" s="34">
        <v>1438290.7024793387</v>
      </c>
      <c r="AC181" s="26">
        <f t="shared" si="37"/>
        <v>6604.26519563894</v>
      </c>
      <c r="AD181" s="28"/>
      <c r="AE181" s="29">
        <f>E181/G181</f>
        <v>4611775633.685091</v>
      </c>
      <c r="AF181" s="22">
        <f>(L181/AE181)*100</f>
        <v>0.2118772400510762</v>
      </c>
      <c r="AG181" s="22">
        <f>(P181/AE181)*100</f>
        <v>0.046184098472675995</v>
      </c>
      <c r="AH181" s="22">
        <f>(Q181/AE181)*100</f>
        <v>0.18141464556277004</v>
      </c>
      <c r="AI181" s="22">
        <f>(S181/AE181)*100</f>
        <v>0.18141464556277004</v>
      </c>
      <c r="AJ181" s="22">
        <f t="shared" si="38"/>
        <v>0.439</v>
      </c>
    </row>
    <row r="182" spans="1:36" ht="12.75">
      <c r="A182" s="13" t="s">
        <v>400</v>
      </c>
      <c r="B182" s="14" t="s">
        <v>401</v>
      </c>
      <c r="C182" s="15" t="s">
        <v>381</v>
      </c>
      <c r="D182" s="16"/>
      <c r="E182" s="35">
        <v>2259038347</v>
      </c>
      <c r="F182" s="33">
        <v>101.31</v>
      </c>
      <c r="G182" s="19">
        <f t="shared" si="26"/>
        <v>1.0131000000000001</v>
      </c>
      <c r="H182" s="17">
        <v>3596604.45</v>
      </c>
      <c r="I182" s="17">
        <v>649213.42</v>
      </c>
      <c r="J182" s="17">
        <v>0</v>
      </c>
      <c r="K182" s="17">
        <v>223363.57</v>
      </c>
      <c r="L182" s="20">
        <f t="shared" si="27"/>
        <v>4469181.44</v>
      </c>
      <c r="M182" s="17">
        <v>21961910</v>
      </c>
      <c r="N182" s="17">
        <v>0</v>
      </c>
      <c r="O182" s="17">
        <v>0</v>
      </c>
      <c r="P182" s="20">
        <f t="shared" si="28"/>
        <v>21961910</v>
      </c>
      <c r="Q182" s="17">
        <v>0</v>
      </c>
      <c r="R182" s="17">
        <v>0</v>
      </c>
      <c r="S182" s="21">
        <f t="shared" si="29"/>
        <v>0</v>
      </c>
      <c r="T182" s="20">
        <f t="shared" si="30"/>
        <v>26431091.44</v>
      </c>
      <c r="U182" s="22">
        <f t="shared" si="31"/>
        <v>0</v>
      </c>
      <c r="V182" s="22">
        <f t="shared" si="32"/>
        <v>0</v>
      </c>
      <c r="W182" s="22">
        <f t="shared" si="33"/>
        <v>0</v>
      </c>
      <c r="X182" s="23">
        <f t="shared" si="34"/>
        <v>0.9721796015178488</v>
      </c>
      <c r="Y182" s="23">
        <f t="shared" si="35"/>
        <v>0.19783557219978437</v>
      </c>
      <c r="Z182" s="24"/>
      <c r="AA182" s="23">
        <f t="shared" si="36"/>
        <v>1.1700151737176332</v>
      </c>
      <c r="AB182" s="34">
        <v>343321.3178984862</v>
      </c>
      <c r="AC182" s="26">
        <f t="shared" si="37"/>
        <v>4016.9115140196413</v>
      </c>
      <c r="AD182" s="28"/>
      <c r="AE182" s="29">
        <f>E182/G182</f>
        <v>2229827605.369657</v>
      </c>
      <c r="AF182" s="22">
        <f>(L182/AE182)*100</f>
        <v>0.20042721819560158</v>
      </c>
      <c r="AG182" s="22">
        <f>(P182/AE182)*100</f>
        <v>0.9849151542977328</v>
      </c>
      <c r="AH182" s="22">
        <f>(Q182/AE182)*100</f>
        <v>0</v>
      </c>
      <c r="AI182" s="22">
        <f>(S182/AE182)*100</f>
        <v>0</v>
      </c>
      <c r="AJ182" s="22">
        <f t="shared" si="38"/>
        <v>1.185</v>
      </c>
    </row>
    <row r="183" spans="1:36" ht="12.75">
      <c r="A183" s="13" t="s">
        <v>402</v>
      </c>
      <c r="B183" s="14" t="s">
        <v>403</v>
      </c>
      <c r="C183" s="15" t="s">
        <v>381</v>
      </c>
      <c r="D183" s="16"/>
      <c r="E183" s="35">
        <v>515761134</v>
      </c>
      <c r="F183" s="33">
        <v>105.39</v>
      </c>
      <c r="G183" s="19">
        <f t="shared" si="26"/>
        <v>1.0539</v>
      </c>
      <c r="H183" s="17">
        <v>814451.64</v>
      </c>
      <c r="I183" s="17">
        <v>147039.76</v>
      </c>
      <c r="J183" s="17">
        <v>0</v>
      </c>
      <c r="K183" s="17">
        <v>50582.23</v>
      </c>
      <c r="L183" s="20">
        <f t="shared" si="27"/>
        <v>1012073.63</v>
      </c>
      <c r="M183" s="17">
        <v>893129</v>
      </c>
      <c r="N183" s="17">
        <v>1724843.47</v>
      </c>
      <c r="O183" s="17">
        <v>0</v>
      </c>
      <c r="P183" s="20">
        <f t="shared" si="28"/>
        <v>2617972.4699999997</v>
      </c>
      <c r="Q183" s="17">
        <v>1403692.73</v>
      </c>
      <c r="R183" s="17">
        <v>0</v>
      </c>
      <c r="S183" s="21">
        <f t="shared" si="29"/>
        <v>1403692.73</v>
      </c>
      <c r="T183" s="20">
        <f t="shared" si="30"/>
        <v>5033738.83</v>
      </c>
      <c r="U183" s="22">
        <f t="shared" si="31"/>
        <v>0.2721594624848176</v>
      </c>
      <c r="V183" s="22">
        <f t="shared" si="32"/>
        <v>0</v>
      </c>
      <c r="W183" s="22">
        <f t="shared" si="33"/>
        <v>0.2721594624848176</v>
      </c>
      <c r="X183" s="23">
        <f t="shared" si="34"/>
        <v>0.5075939805111409</v>
      </c>
      <c r="Y183" s="23">
        <f t="shared" si="35"/>
        <v>0.19622913850658624</v>
      </c>
      <c r="Z183" s="24"/>
      <c r="AA183" s="23">
        <f t="shared" si="36"/>
        <v>0.9759825815025449</v>
      </c>
      <c r="AB183" s="34">
        <v>502935</v>
      </c>
      <c r="AC183" s="26">
        <f t="shared" si="37"/>
        <v>4908.557996279825</v>
      </c>
      <c r="AD183" s="28"/>
      <c r="AE183" s="29">
        <f>E183/G183</f>
        <v>489383370.3387418</v>
      </c>
      <c r="AF183" s="22">
        <f>(L183/AE183)*100</f>
        <v>0.2068058890720913</v>
      </c>
      <c r="AG183" s="22">
        <f>(P183/AE183)*100</f>
        <v>0.5349532960606915</v>
      </c>
      <c r="AH183" s="22">
        <f>(Q183/AE183)*100</f>
        <v>0.2868288575127493</v>
      </c>
      <c r="AI183" s="22">
        <f>(S183/AE183)*100</f>
        <v>0.2868288575127493</v>
      </c>
      <c r="AJ183" s="22">
        <f t="shared" si="38"/>
        <v>1.029</v>
      </c>
    </row>
    <row r="184" spans="1:36" ht="12.75">
      <c r="A184" s="13" t="s">
        <v>404</v>
      </c>
      <c r="B184" s="14" t="s">
        <v>405</v>
      </c>
      <c r="C184" s="15" t="s">
        <v>381</v>
      </c>
      <c r="D184" s="16" t="s">
        <v>97</v>
      </c>
      <c r="E184" s="35">
        <v>273542044</v>
      </c>
      <c r="F184" s="33">
        <v>99.02</v>
      </c>
      <c r="G184" s="19">
        <f t="shared" si="26"/>
        <v>0.9902</v>
      </c>
      <c r="H184" s="17">
        <v>521593.49</v>
      </c>
      <c r="I184" s="17">
        <v>94165.07</v>
      </c>
      <c r="J184" s="17">
        <v>0</v>
      </c>
      <c r="K184" s="17">
        <v>32390.41</v>
      </c>
      <c r="L184" s="20">
        <f t="shared" si="27"/>
        <v>648148.9700000001</v>
      </c>
      <c r="M184" s="17">
        <v>1107755.5</v>
      </c>
      <c r="N184" s="17">
        <v>0</v>
      </c>
      <c r="O184" s="17">
        <v>0</v>
      </c>
      <c r="P184" s="20">
        <f t="shared" si="28"/>
        <v>1107755.5</v>
      </c>
      <c r="Q184" s="17">
        <v>1441815.25</v>
      </c>
      <c r="R184" s="17">
        <v>0</v>
      </c>
      <c r="S184" s="21">
        <f t="shared" si="29"/>
        <v>1441815.25</v>
      </c>
      <c r="T184" s="20">
        <f t="shared" si="30"/>
        <v>3197719.72</v>
      </c>
      <c r="U184" s="22">
        <f t="shared" si="31"/>
        <v>0.5270909103830488</v>
      </c>
      <c r="V184" s="22">
        <f t="shared" si="32"/>
        <v>0</v>
      </c>
      <c r="W184" s="22">
        <f t="shared" si="33"/>
        <v>0.5270909103830488</v>
      </c>
      <c r="X184" s="23">
        <f t="shared" si="34"/>
        <v>0.4049671793780995</v>
      </c>
      <c r="Y184" s="23">
        <f t="shared" si="35"/>
        <v>0.23694674519577694</v>
      </c>
      <c r="Z184" s="24"/>
      <c r="AA184" s="23">
        <f t="shared" si="36"/>
        <v>1.1690048349569253</v>
      </c>
      <c r="AB184" s="34">
        <v>299810.15424164524</v>
      </c>
      <c r="AC184" s="26">
        <f t="shared" si="37"/>
        <v>3504.7951987766482</v>
      </c>
      <c r="AD184" s="28"/>
      <c r="AE184" s="29">
        <f>E184/G184</f>
        <v>276249287.0127247</v>
      </c>
      <c r="AF184" s="22">
        <f>(L184/AE184)*100</f>
        <v>0.23462466709285834</v>
      </c>
      <c r="AG184" s="22">
        <f>(P184/AE184)*100</f>
        <v>0.40099850102019413</v>
      </c>
      <c r="AH184" s="22">
        <f>(Q184/AE184)*100</f>
        <v>0.5219254194612949</v>
      </c>
      <c r="AI184" s="22">
        <f>(S184/AE184)*100</f>
        <v>0.5219254194612949</v>
      </c>
      <c r="AJ184" s="22">
        <f t="shared" si="38"/>
        <v>1.158</v>
      </c>
    </row>
    <row r="185" spans="1:36" ht="12.75">
      <c r="A185" s="13" t="s">
        <v>406</v>
      </c>
      <c r="B185" s="14" t="s">
        <v>407</v>
      </c>
      <c r="C185" s="15" t="s">
        <v>381</v>
      </c>
      <c r="D185" s="16"/>
      <c r="E185" s="35">
        <v>1838006789</v>
      </c>
      <c r="F185" s="33">
        <v>98.16</v>
      </c>
      <c r="G185" s="19">
        <f t="shared" si="26"/>
        <v>0.9815999999999999</v>
      </c>
      <c r="H185" s="17">
        <v>3076534.05</v>
      </c>
      <c r="I185" s="17">
        <v>556814.61</v>
      </c>
      <c r="J185" s="17">
        <v>0</v>
      </c>
      <c r="K185" s="17">
        <v>191163.35</v>
      </c>
      <c r="L185" s="20">
        <f t="shared" si="27"/>
        <v>3824512.01</v>
      </c>
      <c r="M185" s="17">
        <v>9370402</v>
      </c>
      <c r="N185" s="17">
        <v>0</v>
      </c>
      <c r="O185" s="17">
        <v>0</v>
      </c>
      <c r="P185" s="20">
        <f t="shared" si="28"/>
        <v>9370402</v>
      </c>
      <c r="Q185" s="17">
        <v>20405768</v>
      </c>
      <c r="R185" s="17">
        <v>0</v>
      </c>
      <c r="S185" s="21">
        <f t="shared" si="29"/>
        <v>20405768</v>
      </c>
      <c r="T185" s="20">
        <f t="shared" si="30"/>
        <v>33600682.01</v>
      </c>
      <c r="U185" s="22">
        <f t="shared" si="31"/>
        <v>1.1102117860566836</v>
      </c>
      <c r="V185" s="22">
        <f t="shared" si="32"/>
        <v>0</v>
      </c>
      <c r="W185" s="22">
        <f t="shared" si="33"/>
        <v>1.1102117860566836</v>
      </c>
      <c r="X185" s="23">
        <f t="shared" si="34"/>
        <v>0.5098132420445591</v>
      </c>
      <c r="Y185" s="23">
        <f t="shared" si="35"/>
        <v>0.20807931901496365</v>
      </c>
      <c r="Z185" s="24"/>
      <c r="AA185" s="23">
        <f t="shared" si="36"/>
        <v>1.8281043471162064</v>
      </c>
      <c r="AB185" s="34">
        <v>263533.3805476865</v>
      </c>
      <c r="AC185" s="26">
        <f t="shared" si="37"/>
        <v>4817.6651858945515</v>
      </c>
      <c r="AD185" s="28"/>
      <c r="AE185" s="29">
        <f>E185/G185</f>
        <v>1872460053.9934802</v>
      </c>
      <c r="AF185" s="22">
        <f>(L185/AE185)*100</f>
        <v>0.2042506595450883</v>
      </c>
      <c r="AG185" s="22">
        <f>(P185/AE185)*100</f>
        <v>0.5004326783909392</v>
      </c>
      <c r="AH185" s="22">
        <f>(Q185/AE185)*100</f>
        <v>1.0897838891932405</v>
      </c>
      <c r="AI185" s="22">
        <f>(S185/AE185)*100</f>
        <v>1.0897838891932405</v>
      </c>
      <c r="AJ185" s="22">
        <f t="shared" si="38"/>
        <v>1.794</v>
      </c>
    </row>
    <row r="186" spans="1:36" ht="12.75">
      <c r="A186" s="13" t="s">
        <v>408</v>
      </c>
      <c r="B186" s="14" t="s">
        <v>409</v>
      </c>
      <c r="C186" s="15" t="s">
        <v>381</v>
      </c>
      <c r="D186" s="16" t="s">
        <v>57</v>
      </c>
      <c r="E186" s="35">
        <v>2309544327</v>
      </c>
      <c r="F186" s="33">
        <v>98.46</v>
      </c>
      <c r="G186" s="19">
        <f t="shared" si="26"/>
        <v>0.9845999999999999</v>
      </c>
      <c r="H186" s="17">
        <v>3887810.92</v>
      </c>
      <c r="I186" s="17">
        <v>702010.72</v>
      </c>
      <c r="J186" s="17">
        <v>0</v>
      </c>
      <c r="K186" s="17">
        <v>241530.25</v>
      </c>
      <c r="L186" s="20">
        <f t="shared" si="27"/>
        <v>4831351.89</v>
      </c>
      <c r="M186" s="17">
        <v>5888014</v>
      </c>
      <c r="N186" s="17">
        <v>0</v>
      </c>
      <c r="O186" s="17">
        <v>0</v>
      </c>
      <c r="P186" s="20">
        <f t="shared" si="28"/>
        <v>5888014</v>
      </c>
      <c r="Q186" s="17">
        <v>11418728.86</v>
      </c>
      <c r="R186" s="17">
        <v>0</v>
      </c>
      <c r="S186" s="21">
        <f t="shared" si="29"/>
        <v>11418728.86</v>
      </c>
      <c r="T186" s="20">
        <f t="shared" si="30"/>
        <v>22138094.75</v>
      </c>
      <c r="U186" s="22">
        <f t="shared" si="31"/>
        <v>0.49441479544289335</v>
      </c>
      <c r="V186" s="22">
        <f t="shared" si="32"/>
        <v>0</v>
      </c>
      <c r="W186" s="22">
        <f t="shared" si="33"/>
        <v>0.49441479544289335</v>
      </c>
      <c r="X186" s="23">
        <f t="shared" si="34"/>
        <v>0.25494267120857905</v>
      </c>
      <c r="Y186" s="23">
        <f t="shared" si="35"/>
        <v>0.2091906976418903</v>
      </c>
      <c r="Z186" s="24"/>
      <c r="AA186" s="23">
        <f t="shared" si="36"/>
        <v>0.9585481642933628</v>
      </c>
      <c r="AB186" s="34">
        <v>386800.77503569244</v>
      </c>
      <c r="AC186" s="26">
        <f t="shared" si="37"/>
        <v>3707.6717285771297</v>
      </c>
      <c r="AD186" s="28"/>
      <c r="AE186" s="29">
        <f>E186/G186</f>
        <v>2345667608.165753</v>
      </c>
      <c r="AF186" s="22">
        <f>(L186/AE186)*100</f>
        <v>0.2059691608982051</v>
      </c>
      <c r="AG186" s="22">
        <f>(P186/AE186)*100</f>
        <v>0.25101655407196694</v>
      </c>
      <c r="AH186" s="22">
        <f>(Q186/AE186)*100</f>
        <v>0.4868008075930728</v>
      </c>
      <c r="AI186" s="22">
        <f>(S186/AE186)*100</f>
        <v>0.4868008075930728</v>
      </c>
      <c r="AJ186" s="22">
        <f t="shared" si="38"/>
        <v>0.944</v>
      </c>
    </row>
    <row r="187" spans="1:36" ht="12.75">
      <c r="A187" s="13" t="s">
        <v>410</v>
      </c>
      <c r="B187" s="14" t="s">
        <v>411</v>
      </c>
      <c r="C187" s="15" t="s">
        <v>381</v>
      </c>
      <c r="D187" s="16"/>
      <c r="E187" s="35">
        <v>180677045</v>
      </c>
      <c r="F187" s="33">
        <v>100.75</v>
      </c>
      <c r="G187" s="19">
        <f t="shared" si="26"/>
        <v>1.0075</v>
      </c>
      <c r="H187" s="17">
        <v>293841.93</v>
      </c>
      <c r="I187" s="17">
        <v>53059.68</v>
      </c>
      <c r="J187" s="17">
        <v>0</v>
      </c>
      <c r="K187" s="17">
        <v>18253.98</v>
      </c>
      <c r="L187" s="20">
        <f t="shared" si="27"/>
        <v>365155.58999999997</v>
      </c>
      <c r="M187" s="17">
        <v>1270204</v>
      </c>
      <c r="N187" s="17">
        <v>0</v>
      </c>
      <c r="O187" s="17">
        <v>0</v>
      </c>
      <c r="P187" s="20">
        <f t="shared" si="28"/>
        <v>1270204</v>
      </c>
      <c r="Q187" s="17">
        <v>429595.35</v>
      </c>
      <c r="R187" s="17">
        <v>0</v>
      </c>
      <c r="S187" s="21">
        <f t="shared" si="29"/>
        <v>429595.35</v>
      </c>
      <c r="T187" s="20">
        <f t="shared" si="30"/>
        <v>2064954.94</v>
      </c>
      <c r="U187" s="22">
        <f t="shared" si="31"/>
        <v>0.2377697454593637</v>
      </c>
      <c r="V187" s="22">
        <f t="shared" si="32"/>
        <v>0</v>
      </c>
      <c r="W187" s="22">
        <f t="shared" si="33"/>
        <v>0.2377697454593637</v>
      </c>
      <c r="X187" s="23">
        <f t="shared" si="34"/>
        <v>0.703024559650065</v>
      </c>
      <c r="Y187" s="23">
        <f t="shared" si="35"/>
        <v>0.20210403042622266</v>
      </c>
      <c r="Z187" s="24"/>
      <c r="AA187" s="23">
        <f t="shared" si="36"/>
        <v>1.1428983355356515</v>
      </c>
      <c r="AB187" s="34">
        <v>124443.27272727272</v>
      </c>
      <c r="AC187" s="26">
        <f t="shared" si="37"/>
        <v>1422.2600926860912</v>
      </c>
      <c r="AD187" s="28"/>
      <c r="AE187" s="29">
        <f>E187/G187</f>
        <v>179332054.59057072</v>
      </c>
      <c r="AF187" s="22">
        <f>(L187/AE187)*100</f>
        <v>0.2036198106544193</v>
      </c>
      <c r="AG187" s="22">
        <f>(P187/AE187)*100</f>
        <v>0.7082972438474406</v>
      </c>
      <c r="AH187" s="22">
        <f>(Q187/AE187)*100</f>
        <v>0.23955301855030894</v>
      </c>
      <c r="AI187" s="22">
        <f>(S187/AE187)*100</f>
        <v>0.23955301855030894</v>
      </c>
      <c r="AJ187" s="22">
        <f t="shared" si="38"/>
        <v>1.152</v>
      </c>
    </row>
    <row r="188" spans="1:36" ht="12.75">
      <c r="A188" s="13" t="s">
        <v>412</v>
      </c>
      <c r="B188" s="14" t="s">
        <v>413</v>
      </c>
      <c r="C188" s="15" t="s">
        <v>414</v>
      </c>
      <c r="D188" s="16"/>
      <c r="E188" s="35">
        <v>359193224</v>
      </c>
      <c r="F188" s="33">
        <v>62.77</v>
      </c>
      <c r="G188" s="19">
        <f t="shared" si="26"/>
        <v>0.6277</v>
      </c>
      <c r="H188" s="17">
        <v>5002438.04</v>
      </c>
      <c r="I188" s="17">
        <v>0</v>
      </c>
      <c r="J188" s="17">
        <v>236753.79</v>
      </c>
      <c r="K188" s="17">
        <v>59008.42</v>
      </c>
      <c r="L188" s="20">
        <f t="shared" si="27"/>
        <v>5298200.25</v>
      </c>
      <c r="M188" s="17">
        <v>3634932</v>
      </c>
      <c r="N188" s="17">
        <v>0</v>
      </c>
      <c r="O188" s="17">
        <v>0</v>
      </c>
      <c r="P188" s="20">
        <f t="shared" si="28"/>
        <v>3634932</v>
      </c>
      <c r="Q188" s="17">
        <v>8858189</v>
      </c>
      <c r="R188" s="17">
        <v>0</v>
      </c>
      <c r="S188" s="21">
        <f t="shared" si="29"/>
        <v>8858189</v>
      </c>
      <c r="T188" s="20">
        <f t="shared" si="30"/>
        <v>17791321.25</v>
      </c>
      <c r="U188" s="22">
        <f t="shared" si="31"/>
        <v>2.4661347731882604</v>
      </c>
      <c r="V188" s="22">
        <f t="shared" si="32"/>
        <v>0</v>
      </c>
      <c r="W188" s="22">
        <f t="shared" si="33"/>
        <v>2.4661347731882604</v>
      </c>
      <c r="X188" s="23">
        <f t="shared" si="34"/>
        <v>1.0119712057819887</v>
      </c>
      <c r="Y188" s="23">
        <f t="shared" si="35"/>
        <v>1.4750278947355644</v>
      </c>
      <c r="Z188" s="24"/>
      <c r="AA188" s="23">
        <f t="shared" si="36"/>
        <v>4.953133873705814</v>
      </c>
      <c r="AB188" s="34">
        <v>54433.18395697961</v>
      </c>
      <c r="AC188" s="26">
        <f t="shared" si="37"/>
        <v>2696.1484731097557</v>
      </c>
      <c r="AD188" s="28"/>
      <c r="AE188" s="29">
        <f>E188/G188</f>
        <v>572237094.1532578</v>
      </c>
      <c r="AF188" s="22">
        <f>(L188/AE188)*100</f>
        <v>0.9258750095255138</v>
      </c>
      <c r="AG188" s="22">
        <f>(P188/AE188)*100</f>
        <v>0.6352143258693544</v>
      </c>
      <c r="AH188" s="22">
        <f>(Q188/AE188)*100</f>
        <v>1.5479927971302714</v>
      </c>
      <c r="AI188" s="22">
        <f>(S188/AE188)*100</f>
        <v>1.5479927971302714</v>
      </c>
      <c r="AJ188" s="22">
        <f t="shared" si="38"/>
        <v>3.109</v>
      </c>
    </row>
    <row r="189" spans="1:36" ht="12.75">
      <c r="A189" s="13" t="s">
        <v>415</v>
      </c>
      <c r="B189" s="14" t="s">
        <v>416</v>
      </c>
      <c r="C189" s="15" t="s">
        <v>414</v>
      </c>
      <c r="D189" s="16" t="s">
        <v>417</v>
      </c>
      <c r="E189" s="35">
        <v>291582322</v>
      </c>
      <c r="F189" s="33">
        <v>110.01</v>
      </c>
      <c r="G189" s="19">
        <f t="shared" si="26"/>
        <v>1.1001</v>
      </c>
      <c r="H189" s="17">
        <v>2124825.28</v>
      </c>
      <c r="I189" s="17">
        <v>0</v>
      </c>
      <c r="J189" s="17">
        <v>100510.91</v>
      </c>
      <c r="K189" s="17">
        <v>25051.3</v>
      </c>
      <c r="L189" s="20">
        <f t="shared" si="27"/>
        <v>2250387.4899999998</v>
      </c>
      <c r="M189" s="17">
        <v>1666052</v>
      </c>
      <c r="N189" s="17">
        <v>0</v>
      </c>
      <c r="O189" s="17">
        <v>0</v>
      </c>
      <c r="P189" s="20">
        <f t="shared" si="28"/>
        <v>1666052</v>
      </c>
      <c r="Q189" s="17">
        <v>1306943.65</v>
      </c>
      <c r="R189" s="17">
        <v>0</v>
      </c>
      <c r="S189" s="21">
        <f t="shared" si="29"/>
        <v>1306943.65</v>
      </c>
      <c r="T189" s="20">
        <f t="shared" si="30"/>
        <v>5223383.14</v>
      </c>
      <c r="U189" s="22">
        <f t="shared" si="31"/>
        <v>0.44822458406789145</v>
      </c>
      <c r="V189" s="22">
        <f t="shared" si="32"/>
        <v>0</v>
      </c>
      <c r="W189" s="22">
        <f t="shared" si="33"/>
        <v>0.44822458406789145</v>
      </c>
      <c r="X189" s="23">
        <f t="shared" si="34"/>
        <v>0.5713830621048419</v>
      </c>
      <c r="Y189" s="23">
        <f t="shared" si="35"/>
        <v>0.7717846111397658</v>
      </c>
      <c r="Z189" s="24"/>
      <c r="AA189" s="23">
        <f t="shared" si="36"/>
        <v>1.791392257312499</v>
      </c>
      <c r="AB189" s="34">
        <v>113909.13752913753</v>
      </c>
      <c r="AC189" s="26">
        <f t="shared" si="37"/>
        <v>2040.5594700684155</v>
      </c>
      <c r="AD189" s="28"/>
      <c r="AE189" s="29">
        <f>E189/G189</f>
        <v>265050742.65975818</v>
      </c>
      <c r="AF189" s="22">
        <f>(L189/AE189)*100</f>
        <v>0.8490402507148563</v>
      </c>
      <c r="AG189" s="22">
        <f>(P189/AE189)*100</f>
        <v>0.6285785066215366</v>
      </c>
      <c r="AH189" s="22">
        <f>(Q189/AE189)*100</f>
        <v>0.49309186493308743</v>
      </c>
      <c r="AI189" s="22">
        <f>(S189/AE189)*100</f>
        <v>0.49309186493308743</v>
      </c>
      <c r="AJ189" s="22">
        <f t="shared" si="38"/>
        <v>1.971</v>
      </c>
    </row>
    <row r="190" spans="1:36" ht="12.75">
      <c r="A190" s="13" t="s">
        <v>418</v>
      </c>
      <c r="B190" s="14" t="s">
        <v>419</v>
      </c>
      <c r="C190" s="15" t="s">
        <v>414</v>
      </c>
      <c r="D190" s="16"/>
      <c r="E190" s="35">
        <v>186638215</v>
      </c>
      <c r="F190" s="33">
        <v>82.68</v>
      </c>
      <c r="G190" s="19">
        <f t="shared" si="26"/>
        <v>0.8268000000000001</v>
      </c>
      <c r="H190" s="17">
        <v>1963981.7</v>
      </c>
      <c r="I190" s="17">
        <v>0</v>
      </c>
      <c r="J190" s="17">
        <v>92954.6</v>
      </c>
      <c r="K190" s="17">
        <v>23167.97</v>
      </c>
      <c r="L190" s="20">
        <f t="shared" si="27"/>
        <v>2080104.27</v>
      </c>
      <c r="M190" s="17">
        <v>2415957</v>
      </c>
      <c r="N190" s="17">
        <v>980201.2</v>
      </c>
      <c r="O190" s="17">
        <v>0</v>
      </c>
      <c r="P190" s="20">
        <f t="shared" si="28"/>
        <v>3396158.2</v>
      </c>
      <c r="Q190" s="17">
        <v>18979</v>
      </c>
      <c r="R190" s="17">
        <v>0</v>
      </c>
      <c r="S190" s="21">
        <f t="shared" si="29"/>
        <v>18979</v>
      </c>
      <c r="T190" s="20">
        <f t="shared" si="30"/>
        <v>5495241.470000001</v>
      </c>
      <c r="U190" s="22">
        <f t="shared" si="31"/>
        <v>0.010168871364313038</v>
      </c>
      <c r="V190" s="22">
        <f t="shared" si="32"/>
        <v>0</v>
      </c>
      <c r="W190" s="22">
        <f t="shared" si="33"/>
        <v>0.010168871364313038</v>
      </c>
      <c r="X190" s="23">
        <f t="shared" si="34"/>
        <v>1.8196478143557044</v>
      </c>
      <c r="Y190" s="23">
        <f t="shared" si="35"/>
        <v>1.1145114466509445</v>
      </c>
      <c r="Z190" s="24"/>
      <c r="AA190" s="23">
        <f t="shared" si="36"/>
        <v>2.944328132370962</v>
      </c>
      <c r="AB190" s="34">
        <v>136144.69424460432</v>
      </c>
      <c r="AC190" s="26">
        <f t="shared" si="37"/>
        <v>4008.546533374315</v>
      </c>
      <c r="AD190" s="28"/>
      <c r="AE190" s="29">
        <f>E190/G190</f>
        <v>225735625.30237055</v>
      </c>
      <c r="AF190" s="22">
        <f>(L190/AE190)*100</f>
        <v>0.921478064091001</v>
      </c>
      <c r="AG190" s="22">
        <f>(P190/AE190)*100</f>
        <v>1.5044848129092965</v>
      </c>
      <c r="AH190" s="22">
        <f>(Q190/AE190)*100</f>
        <v>0.00840762284401402</v>
      </c>
      <c r="AI190" s="22">
        <f>(S190/AE190)*100</f>
        <v>0.00840762284401402</v>
      </c>
      <c r="AJ190" s="22">
        <f t="shared" si="38"/>
        <v>2.433</v>
      </c>
    </row>
    <row r="191" spans="1:36" ht="12.75">
      <c r="A191" s="13" t="s">
        <v>420</v>
      </c>
      <c r="B191" s="14" t="s">
        <v>421</v>
      </c>
      <c r="C191" s="15" t="s">
        <v>414</v>
      </c>
      <c r="D191" s="16" t="s">
        <v>417</v>
      </c>
      <c r="E191" s="35">
        <v>190032974</v>
      </c>
      <c r="F191" s="33">
        <v>103.63</v>
      </c>
      <c r="G191" s="19">
        <f t="shared" si="26"/>
        <v>1.0363</v>
      </c>
      <c r="H191" s="17">
        <v>1581487.59</v>
      </c>
      <c r="I191" s="17">
        <v>0</v>
      </c>
      <c r="J191" s="17">
        <v>75074.98</v>
      </c>
      <c r="K191" s="17">
        <v>18711.66</v>
      </c>
      <c r="L191" s="20">
        <f t="shared" si="27"/>
        <v>1675274.23</v>
      </c>
      <c r="M191" s="17">
        <v>1240551</v>
      </c>
      <c r="N191" s="17">
        <v>0</v>
      </c>
      <c r="O191" s="17">
        <v>0</v>
      </c>
      <c r="P191" s="20">
        <f t="shared" si="28"/>
        <v>1240551</v>
      </c>
      <c r="Q191" s="17">
        <v>0</v>
      </c>
      <c r="R191" s="17">
        <v>0</v>
      </c>
      <c r="S191" s="21">
        <f t="shared" si="29"/>
        <v>0</v>
      </c>
      <c r="T191" s="20">
        <f t="shared" si="30"/>
        <v>2915825.23</v>
      </c>
      <c r="U191" s="22">
        <f t="shared" si="31"/>
        <v>0</v>
      </c>
      <c r="V191" s="22">
        <f t="shared" si="32"/>
        <v>0</v>
      </c>
      <c r="W191" s="22">
        <f t="shared" si="33"/>
        <v>0</v>
      </c>
      <c r="X191" s="23">
        <f t="shared" si="34"/>
        <v>0.6528082857872866</v>
      </c>
      <c r="Y191" s="23">
        <f t="shared" si="35"/>
        <v>0.8815702847443728</v>
      </c>
      <c r="Z191" s="24"/>
      <c r="AA191" s="23">
        <f t="shared" si="36"/>
        <v>1.5343785705316593</v>
      </c>
      <c r="AB191" s="34">
        <v>161049.41520467837</v>
      </c>
      <c r="AC191" s="26">
        <f t="shared" si="37"/>
        <v>2471.1077148671407</v>
      </c>
      <c r="AD191" s="28"/>
      <c r="AE191" s="29">
        <f>E191/G191</f>
        <v>183376410.30589598</v>
      </c>
      <c r="AF191" s="22">
        <f>(L191/AE191)*100</f>
        <v>0.9135712860805936</v>
      </c>
      <c r="AG191" s="22">
        <f>(P191/AE191)*100</f>
        <v>0.676505226561365</v>
      </c>
      <c r="AH191" s="22">
        <f>(Q191/AE191)*100</f>
        <v>0</v>
      </c>
      <c r="AI191" s="22">
        <f>(S191/AE191)*100</f>
        <v>0</v>
      </c>
      <c r="AJ191" s="22">
        <f t="shared" si="38"/>
        <v>1.5910000000000002</v>
      </c>
    </row>
    <row r="192" spans="1:36" ht="12.75">
      <c r="A192" s="13" t="s">
        <v>422</v>
      </c>
      <c r="B192" s="31" t="s">
        <v>423</v>
      </c>
      <c r="C192" s="15" t="s">
        <v>414</v>
      </c>
      <c r="D192" s="16"/>
      <c r="E192" s="35">
        <v>171326628</v>
      </c>
      <c r="F192" s="33">
        <v>54.18</v>
      </c>
      <c r="G192" s="19">
        <f t="shared" si="26"/>
        <v>0.5418</v>
      </c>
      <c r="H192" s="17">
        <v>2759407.66</v>
      </c>
      <c r="I192" s="17">
        <v>0</v>
      </c>
      <c r="J192" s="17">
        <v>130539.84</v>
      </c>
      <c r="K192" s="17">
        <v>32535.7</v>
      </c>
      <c r="L192" s="20">
        <f t="shared" si="27"/>
        <v>2922483.2</v>
      </c>
      <c r="M192" s="17">
        <v>1066648</v>
      </c>
      <c r="N192" s="17">
        <v>1483631.79</v>
      </c>
      <c r="O192" s="17">
        <v>0</v>
      </c>
      <c r="P192" s="20">
        <f t="shared" si="28"/>
        <v>2550279.79</v>
      </c>
      <c r="Q192" s="17">
        <v>932897</v>
      </c>
      <c r="R192" s="17">
        <v>0</v>
      </c>
      <c r="S192" s="21">
        <f t="shared" si="29"/>
        <v>932897</v>
      </c>
      <c r="T192" s="20">
        <f t="shared" si="30"/>
        <v>6405659.99</v>
      </c>
      <c r="U192" s="22">
        <f t="shared" si="31"/>
        <v>0.5445137226421103</v>
      </c>
      <c r="V192" s="22">
        <f t="shared" si="32"/>
        <v>0</v>
      </c>
      <c r="W192" s="22">
        <f t="shared" si="33"/>
        <v>0.5445137226421103</v>
      </c>
      <c r="X192" s="23">
        <f t="shared" si="34"/>
        <v>1.4885484059138783</v>
      </c>
      <c r="Y192" s="23">
        <f t="shared" si="35"/>
        <v>1.7057962525241555</v>
      </c>
      <c r="Z192" s="24"/>
      <c r="AA192" s="23">
        <f t="shared" si="36"/>
        <v>3.7388583810801435</v>
      </c>
      <c r="AB192" s="34">
        <v>85354.10513880684</v>
      </c>
      <c r="AC192" s="26">
        <f t="shared" si="37"/>
        <v>3191.269113578237</v>
      </c>
      <c r="AD192" s="28"/>
      <c r="AE192" s="29">
        <f>E192/G192</f>
        <v>316217475.0830565</v>
      </c>
      <c r="AF192" s="22">
        <f>(L192/AE192)*100</f>
        <v>0.9242004096175873</v>
      </c>
      <c r="AG192" s="22">
        <f>(P192/AE192)*100</f>
        <v>0.8064955263241391</v>
      </c>
      <c r="AH192" s="22">
        <f>(Q192/AE192)*100</f>
        <v>0.2950175349274953</v>
      </c>
      <c r="AI192" s="22">
        <f>(S192/AE192)*100</f>
        <v>0.2950175349274953</v>
      </c>
      <c r="AJ192" s="22">
        <f t="shared" si="38"/>
        <v>2.025</v>
      </c>
    </row>
    <row r="193" spans="1:36" ht="12.75">
      <c r="A193" s="13" t="s">
        <v>424</v>
      </c>
      <c r="B193" s="14" t="s">
        <v>425</v>
      </c>
      <c r="C193" s="15" t="s">
        <v>414</v>
      </c>
      <c r="D193" s="16"/>
      <c r="E193" s="35">
        <v>63006369</v>
      </c>
      <c r="F193" s="33">
        <v>87.75</v>
      </c>
      <c r="G193" s="19">
        <f t="shared" si="26"/>
        <v>0.8775</v>
      </c>
      <c r="H193" s="17">
        <v>626233.61</v>
      </c>
      <c r="I193" s="17">
        <v>0</v>
      </c>
      <c r="J193" s="17">
        <v>29800.43</v>
      </c>
      <c r="K193" s="17">
        <v>7427.45</v>
      </c>
      <c r="L193" s="20">
        <f t="shared" si="27"/>
        <v>663461.49</v>
      </c>
      <c r="M193" s="17">
        <v>811917</v>
      </c>
      <c r="N193" s="17">
        <v>298895.46</v>
      </c>
      <c r="O193" s="17">
        <v>0</v>
      </c>
      <c r="P193" s="20">
        <f t="shared" si="28"/>
        <v>1110812.46</v>
      </c>
      <c r="Q193" s="17">
        <v>258325.12</v>
      </c>
      <c r="R193" s="17">
        <v>0</v>
      </c>
      <c r="S193" s="21">
        <f t="shared" si="29"/>
        <v>258325.12</v>
      </c>
      <c r="T193" s="20">
        <f t="shared" si="30"/>
        <v>2032599.0699999998</v>
      </c>
      <c r="U193" s="22">
        <f t="shared" si="31"/>
        <v>0.40999842412756715</v>
      </c>
      <c r="V193" s="22">
        <f t="shared" si="32"/>
        <v>0</v>
      </c>
      <c r="W193" s="22">
        <f t="shared" si="33"/>
        <v>0.40999842412756715</v>
      </c>
      <c r="X193" s="23">
        <f t="shared" si="34"/>
        <v>1.7630161484150912</v>
      </c>
      <c r="Y193" s="23">
        <f t="shared" si="35"/>
        <v>1.0530070221948513</v>
      </c>
      <c r="Z193" s="24"/>
      <c r="AA193" s="23">
        <f t="shared" si="36"/>
        <v>3.2260215947375097</v>
      </c>
      <c r="AB193" s="34">
        <v>145993.6464088398</v>
      </c>
      <c r="AC193" s="26">
        <f t="shared" si="37"/>
        <v>4709.786560093895</v>
      </c>
      <c r="AD193" s="28"/>
      <c r="AE193" s="29">
        <f>E193/G193</f>
        <v>71802129.91452992</v>
      </c>
      <c r="AF193" s="22">
        <f>(L193/AE193)*100</f>
        <v>0.9240136619759821</v>
      </c>
      <c r="AG193" s="22">
        <f>(P193/AE193)*100</f>
        <v>1.5470466702342425</v>
      </c>
      <c r="AH193" s="22">
        <f>(Q193/AE193)*100</f>
        <v>0.3597736171719402</v>
      </c>
      <c r="AI193" s="22">
        <f>(S193/AE193)*100</f>
        <v>0.3597736171719402</v>
      </c>
      <c r="AJ193" s="22">
        <f t="shared" si="38"/>
        <v>2.831</v>
      </c>
    </row>
    <row r="194" spans="1:36" ht="12.75">
      <c r="A194" s="13" t="s">
        <v>426</v>
      </c>
      <c r="B194" s="14" t="s">
        <v>427</v>
      </c>
      <c r="C194" s="15" t="s">
        <v>414</v>
      </c>
      <c r="D194" s="16"/>
      <c r="E194" s="35">
        <v>232402044</v>
      </c>
      <c r="F194" s="33">
        <v>64.86</v>
      </c>
      <c r="G194" s="19">
        <f aca="true" t="shared" si="39" ref="G194:G257">F194/100</f>
        <v>0.6486</v>
      </c>
      <c r="H194" s="17">
        <v>3160916.58</v>
      </c>
      <c r="I194" s="17">
        <v>0</v>
      </c>
      <c r="J194" s="17">
        <v>149459.53</v>
      </c>
      <c r="K194" s="17">
        <v>37251.23</v>
      </c>
      <c r="L194" s="20">
        <f aca="true" t="shared" si="40" ref="L194:L257">SUM(H194:K194)</f>
        <v>3347627.34</v>
      </c>
      <c r="M194" s="17">
        <v>3221089</v>
      </c>
      <c r="N194" s="17">
        <v>1767435.47</v>
      </c>
      <c r="O194" s="17">
        <v>0</v>
      </c>
      <c r="P194" s="20">
        <f aca="true" t="shared" si="41" ref="P194:P257">SUM(M194:O194)</f>
        <v>4988524.47</v>
      </c>
      <c r="Q194" s="17">
        <v>478823.4</v>
      </c>
      <c r="R194" s="17">
        <v>0</v>
      </c>
      <c r="S194" s="21">
        <f aca="true" t="shared" si="42" ref="S194:S257">Q194+R194</f>
        <v>478823.4</v>
      </c>
      <c r="T194" s="20">
        <f aca="true" t="shared" si="43" ref="T194:T257">L194+P194+S194</f>
        <v>8814975.209999999</v>
      </c>
      <c r="U194" s="22">
        <f aca="true" t="shared" si="44" ref="U194:U257">(Q194/$E194)*100</f>
        <v>0.20603235314057738</v>
      </c>
      <c r="V194" s="22">
        <f aca="true" t="shared" si="45" ref="V194:V257">(R194/$E194)*100</f>
        <v>0</v>
      </c>
      <c r="W194" s="22">
        <f aca="true" t="shared" si="46" ref="W194:W257">(S194/$E194)*100</f>
        <v>0.20603235314057738</v>
      </c>
      <c r="X194" s="23">
        <f aca="true" t="shared" si="47" ref="X194:X257">(P194/E194)*100</f>
        <v>2.146506280297604</v>
      </c>
      <c r="Y194" s="23">
        <f aca="true" t="shared" si="48" ref="Y194:Y257">(L194/E194)*100</f>
        <v>1.4404465995144173</v>
      </c>
      <c r="Z194" s="24"/>
      <c r="AA194" s="23">
        <f aca="true" t="shared" si="49" ref="AA194:AA257">((T194/E194)*100)-Z194</f>
        <v>3.7929852329525975</v>
      </c>
      <c r="AB194" s="34">
        <v>126038.57930189835</v>
      </c>
      <c r="AC194" s="26">
        <f aca="true" t="shared" si="50" ref="AC194:AC257">AB194/100*AA194</f>
        <v>4780.6247007442535</v>
      </c>
      <c r="AD194" s="28"/>
      <c r="AE194" s="29">
        <f>E194/G194</f>
        <v>358313358.0018502</v>
      </c>
      <c r="AF194" s="22">
        <f>(L194/AE194)*100</f>
        <v>0.9342736644450509</v>
      </c>
      <c r="AG194" s="22">
        <f>(P194/AE194)*100</f>
        <v>1.3922239734010255</v>
      </c>
      <c r="AH194" s="22">
        <f>(Q194/AE194)*100</f>
        <v>0.13363258424697846</v>
      </c>
      <c r="AI194" s="22">
        <f>(S194/AE194)*100</f>
        <v>0.13363258424697846</v>
      </c>
      <c r="AJ194" s="22">
        <f aca="true" t="shared" si="51" ref="AJ194:AJ257">ROUND(AF194,3)+ROUND(AG194,3)+ROUND(AI194,3)</f>
        <v>2.46</v>
      </c>
    </row>
    <row r="195" spans="1:36" ht="12.75">
      <c r="A195" s="13" t="s">
        <v>428</v>
      </c>
      <c r="B195" s="14" t="s">
        <v>429</v>
      </c>
      <c r="C195" s="15" t="s">
        <v>414</v>
      </c>
      <c r="D195" s="16"/>
      <c r="E195" s="35">
        <v>119645809</v>
      </c>
      <c r="F195" s="33">
        <v>50.81</v>
      </c>
      <c r="G195" s="19">
        <f t="shared" si="39"/>
        <v>0.5081</v>
      </c>
      <c r="H195" s="17">
        <v>1962937.01</v>
      </c>
      <c r="I195" s="17">
        <v>0</v>
      </c>
      <c r="J195" s="17">
        <v>92836.33</v>
      </c>
      <c r="K195" s="17">
        <v>23138.49</v>
      </c>
      <c r="L195" s="20">
        <f t="shared" si="40"/>
        <v>2078911.83</v>
      </c>
      <c r="M195" s="17">
        <v>1968421.5</v>
      </c>
      <c r="N195" s="17">
        <v>0</v>
      </c>
      <c r="O195" s="17">
        <v>0</v>
      </c>
      <c r="P195" s="20">
        <f t="shared" si="41"/>
        <v>1968421.5</v>
      </c>
      <c r="Q195" s="17">
        <v>753751.59</v>
      </c>
      <c r="R195" s="17">
        <v>0</v>
      </c>
      <c r="S195" s="21">
        <f t="shared" si="42"/>
        <v>753751.59</v>
      </c>
      <c r="T195" s="20">
        <f t="shared" si="43"/>
        <v>4801084.92</v>
      </c>
      <c r="U195" s="22">
        <f t="shared" si="44"/>
        <v>0.6299857857954724</v>
      </c>
      <c r="V195" s="22">
        <f t="shared" si="45"/>
        <v>0</v>
      </c>
      <c r="W195" s="22">
        <f t="shared" si="46"/>
        <v>0.6299857857954724</v>
      </c>
      <c r="X195" s="23">
        <f t="shared" si="47"/>
        <v>1.6452072299498597</v>
      </c>
      <c r="Y195" s="23">
        <f t="shared" si="48"/>
        <v>1.7375550780888613</v>
      </c>
      <c r="Z195" s="24"/>
      <c r="AA195" s="23">
        <f t="shared" si="49"/>
        <v>4.012748093834193</v>
      </c>
      <c r="AB195" s="34">
        <v>84759.49675324676</v>
      </c>
      <c r="AC195" s="26">
        <f t="shared" si="50"/>
        <v>3401.1850903093637</v>
      </c>
      <c r="AD195" s="28"/>
      <c r="AE195" s="29">
        <f>E195/G195</f>
        <v>235476892.34402677</v>
      </c>
      <c r="AF195" s="22">
        <f>(L195/AE195)*100</f>
        <v>0.8828517351769505</v>
      </c>
      <c r="AG195" s="22">
        <f>(P195/AE195)*100</f>
        <v>0.8359297935375237</v>
      </c>
      <c r="AH195" s="22">
        <f>(Q195/AE195)*100</f>
        <v>0.3200957777626795</v>
      </c>
      <c r="AI195" s="22">
        <f>(S195/AE195)*100</f>
        <v>0.3200957777626795</v>
      </c>
      <c r="AJ195" s="22">
        <f t="shared" si="51"/>
        <v>2.0389999999999997</v>
      </c>
    </row>
    <row r="196" spans="1:36" ht="12.75">
      <c r="A196" s="13" t="s">
        <v>430</v>
      </c>
      <c r="B196" s="14" t="s">
        <v>431</v>
      </c>
      <c r="C196" s="15" t="s">
        <v>414</v>
      </c>
      <c r="D196" s="16"/>
      <c r="E196" s="35">
        <v>146531060</v>
      </c>
      <c r="F196" s="33">
        <v>48.31</v>
      </c>
      <c r="G196" s="19">
        <f t="shared" si="39"/>
        <v>0.48310000000000003</v>
      </c>
      <c r="H196" s="17">
        <v>2711319.77</v>
      </c>
      <c r="I196" s="17">
        <v>0</v>
      </c>
      <c r="J196" s="17">
        <v>128421.5</v>
      </c>
      <c r="K196" s="17">
        <v>32007.72</v>
      </c>
      <c r="L196" s="20">
        <f t="shared" si="40"/>
        <v>2871748.99</v>
      </c>
      <c r="M196" s="17">
        <v>2608235</v>
      </c>
      <c r="N196" s="17">
        <v>0</v>
      </c>
      <c r="O196" s="17">
        <v>0</v>
      </c>
      <c r="P196" s="20">
        <f t="shared" si="41"/>
        <v>2608235</v>
      </c>
      <c r="Q196" s="17">
        <v>603607.13</v>
      </c>
      <c r="R196" s="17">
        <v>0</v>
      </c>
      <c r="S196" s="21">
        <f t="shared" si="42"/>
        <v>603607.13</v>
      </c>
      <c r="T196" s="20">
        <f t="shared" si="43"/>
        <v>6083591.12</v>
      </c>
      <c r="U196" s="22">
        <f t="shared" si="44"/>
        <v>0.4119311837367449</v>
      </c>
      <c r="V196" s="22">
        <f t="shared" si="45"/>
        <v>0</v>
      </c>
      <c r="W196" s="22">
        <f t="shared" si="46"/>
        <v>0.4119311837367449</v>
      </c>
      <c r="X196" s="23">
        <f t="shared" si="47"/>
        <v>1.7799878059982641</v>
      </c>
      <c r="Y196" s="23">
        <f t="shared" si="48"/>
        <v>1.9598227092604121</v>
      </c>
      <c r="Z196" s="24"/>
      <c r="AA196" s="23">
        <f t="shared" si="49"/>
        <v>4.151741698995421</v>
      </c>
      <c r="AB196" s="34">
        <v>83130.0209937019</v>
      </c>
      <c r="AC196" s="26">
        <f t="shared" si="50"/>
        <v>3451.3437459791694</v>
      </c>
      <c r="AD196" s="28"/>
      <c r="AE196" s="29">
        <f>E196/G196</f>
        <v>303314137.8596564</v>
      </c>
      <c r="AF196" s="22">
        <f>(L196/AE196)*100</f>
        <v>0.9467903508437051</v>
      </c>
      <c r="AG196" s="22">
        <f>(P196/AE196)*100</f>
        <v>0.8599121090777614</v>
      </c>
      <c r="AH196" s="22">
        <f>(Q196/AE196)*100</f>
        <v>0.1990039548632215</v>
      </c>
      <c r="AI196" s="22">
        <f>(S196/AE196)*100</f>
        <v>0.1990039548632215</v>
      </c>
      <c r="AJ196" s="22">
        <f t="shared" si="51"/>
        <v>2.006</v>
      </c>
    </row>
    <row r="197" spans="1:36" ht="12.75">
      <c r="A197" s="13" t="s">
        <v>432</v>
      </c>
      <c r="B197" s="14" t="s">
        <v>433</v>
      </c>
      <c r="C197" s="15" t="s">
        <v>414</v>
      </c>
      <c r="D197" s="16"/>
      <c r="E197" s="35">
        <v>1465987364</v>
      </c>
      <c r="F197" s="33">
        <v>72.06</v>
      </c>
      <c r="G197" s="19">
        <f t="shared" si="39"/>
        <v>0.7206</v>
      </c>
      <c r="H197" s="17">
        <v>16718389.94</v>
      </c>
      <c r="I197" s="17">
        <v>0</v>
      </c>
      <c r="J197" s="17">
        <v>800889.79</v>
      </c>
      <c r="K197" s="17">
        <v>199613.45</v>
      </c>
      <c r="L197" s="20">
        <f t="shared" si="40"/>
        <v>17718893.18</v>
      </c>
      <c r="M197" s="17">
        <v>10359097</v>
      </c>
      <c r="N197" s="17">
        <v>0</v>
      </c>
      <c r="O197" s="17">
        <v>0</v>
      </c>
      <c r="P197" s="20">
        <f t="shared" si="41"/>
        <v>10359097</v>
      </c>
      <c r="Q197" s="17">
        <v>16565657.21</v>
      </c>
      <c r="R197" s="17">
        <v>0</v>
      </c>
      <c r="S197" s="21">
        <f t="shared" si="42"/>
        <v>16565657.21</v>
      </c>
      <c r="T197" s="20">
        <f t="shared" si="43"/>
        <v>44643647.39</v>
      </c>
      <c r="U197" s="22">
        <f t="shared" si="44"/>
        <v>1.1299999997817172</v>
      </c>
      <c r="V197" s="22">
        <f t="shared" si="45"/>
        <v>0</v>
      </c>
      <c r="W197" s="22">
        <f t="shared" si="46"/>
        <v>1.1299999997817172</v>
      </c>
      <c r="X197" s="23">
        <f t="shared" si="47"/>
        <v>0.7066293512745448</v>
      </c>
      <c r="Y197" s="23">
        <f t="shared" si="48"/>
        <v>1.2086661600993172</v>
      </c>
      <c r="Z197" s="24"/>
      <c r="AA197" s="23">
        <f t="shared" si="49"/>
        <v>3.045295511155579</v>
      </c>
      <c r="AB197" s="34">
        <v>127511.67070217918</v>
      </c>
      <c r="AC197" s="26">
        <f t="shared" si="50"/>
        <v>3883.107184092946</v>
      </c>
      <c r="AD197" s="28"/>
      <c r="AE197" s="29">
        <f>E197/G197</f>
        <v>2034398229.2533998</v>
      </c>
      <c r="AF197" s="22">
        <f>(L197/AE197)*100</f>
        <v>0.8709648349675679</v>
      </c>
      <c r="AG197" s="22">
        <f>(P197/AE197)*100</f>
        <v>0.5091971105284371</v>
      </c>
      <c r="AH197" s="22">
        <f>(Q197/AE197)*100</f>
        <v>0.8142779998427054</v>
      </c>
      <c r="AI197" s="22">
        <f>(S197/AE197)*100</f>
        <v>0.8142779998427054</v>
      </c>
      <c r="AJ197" s="22">
        <f t="shared" si="51"/>
        <v>2.194</v>
      </c>
    </row>
    <row r="198" spans="1:36" ht="12.75">
      <c r="A198" s="13" t="s">
        <v>434</v>
      </c>
      <c r="B198" s="14" t="s">
        <v>435</v>
      </c>
      <c r="C198" s="15" t="s">
        <v>414</v>
      </c>
      <c r="D198" s="16"/>
      <c r="E198" s="35">
        <v>19509700</v>
      </c>
      <c r="F198" s="33">
        <v>52.99</v>
      </c>
      <c r="G198" s="19">
        <f t="shared" si="39"/>
        <v>0.5299</v>
      </c>
      <c r="H198" s="17">
        <v>324867.84</v>
      </c>
      <c r="I198" s="17">
        <v>0</v>
      </c>
      <c r="J198" s="17">
        <v>15381.83</v>
      </c>
      <c r="K198" s="17">
        <v>3833.76</v>
      </c>
      <c r="L198" s="20">
        <f t="shared" si="40"/>
        <v>344083.43000000005</v>
      </c>
      <c r="M198" s="17">
        <v>138126</v>
      </c>
      <c r="N198" s="17">
        <v>190300.65</v>
      </c>
      <c r="O198" s="17">
        <v>0</v>
      </c>
      <c r="P198" s="20">
        <f t="shared" si="41"/>
        <v>328426.65</v>
      </c>
      <c r="Q198" s="17">
        <v>103952.5</v>
      </c>
      <c r="R198" s="17">
        <v>0</v>
      </c>
      <c r="S198" s="21">
        <f t="shared" si="42"/>
        <v>103952.5</v>
      </c>
      <c r="T198" s="20">
        <f t="shared" si="43"/>
        <v>776462.5800000001</v>
      </c>
      <c r="U198" s="22">
        <f t="shared" si="44"/>
        <v>0.5328246974581874</v>
      </c>
      <c r="V198" s="22">
        <f t="shared" si="45"/>
        <v>0</v>
      </c>
      <c r="W198" s="22">
        <f t="shared" si="46"/>
        <v>0.5328246974581874</v>
      </c>
      <c r="X198" s="23">
        <f t="shared" si="47"/>
        <v>1.6834018462610907</v>
      </c>
      <c r="Y198" s="23">
        <f t="shared" si="48"/>
        <v>1.763653105890916</v>
      </c>
      <c r="Z198" s="24"/>
      <c r="AA198" s="23">
        <f t="shared" si="49"/>
        <v>3.979879649610194</v>
      </c>
      <c r="AB198" s="34">
        <v>90728.28282828283</v>
      </c>
      <c r="AC198" s="26">
        <f t="shared" si="50"/>
        <v>3610.8764647236085</v>
      </c>
      <c r="AD198" s="28"/>
      <c r="AE198" s="29">
        <f>E198/G198</f>
        <v>36817701.453104354</v>
      </c>
      <c r="AF198" s="22">
        <f>(L198/AE198)*100</f>
        <v>0.9345597808115965</v>
      </c>
      <c r="AG198" s="22">
        <f>(P198/AE198)*100</f>
        <v>0.8920346383337521</v>
      </c>
      <c r="AH198" s="22">
        <f>(Q198/AE198)*100</f>
        <v>0.2823438071830936</v>
      </c>
      <c r="AI198" s="22">
        <f>(S198/AE198)*100</f>
        <v>0.2823438071830936</v>
      </c>
      <c r="AJ198" s="22">
        <f t="shared" si="51"/>
        <v>2.109</v>
      </c>
    </row>
    <row r="199" spans="1:36" ht="12.75">
      <c r="A199" s="13" t="s">
        <v>436</v>
      </c>
      <c r="B199" s="14" t="s">
        <v>437</v>
      </c>
      <c r="C199" s="15" t="s">
        <v>414</v>
      </c>
      <c r="D199" s="16"/>
      <c r="E199" s="35">
        <v>79988399</v>
      </c>
      <c r="F199" s="33">
        <v>63.4</v>
      </c>
      <c r="G199" s="19">
        <f t="shared" si="39"/>
        <v>0.634</v>
      </c>
      <c r="H199" s="17">
        <v>960716.36</v>
      </c>
      <c r="I199" s="17">
        <v>0</v>
      </c>
      <c r="J199" s="17">
        <v>45553.53</v>
      </c>
      <c r="K199" s="17">
        <v>11353.74</v>
      </c>
      <c r="L199" s="20">
        <f t="shared" si="40"/>
        <v>1017623.63</v>
      </c>
      <c r="M199" s="17">
        <v>858692</v>
      </c>
      <c r="N199" s="17">
        <v>489581.35</v>
      </c>
      <c r="O199" s="17">
        <v>0</v>
      </c>
      <c r="P199" s="20">
        <f t="shared" si="41"/>
        <v>1348273.35</v>
      </c>
      <c r="Q199" s="17">
        <v>159772</v>
      </c>
      <c r="R199" s="17">
        <v>0</v>
      </c>
      <c r="S199" s="21">
        <f t="shared" si="42"/>
        <v>159772</v>
      </c>
      <c r="T199" s="20">
        <f t="shared" si="43"/>
        <v>2525668.98</v>
      </c>
      <c r="U199" s="22">
        <f t="shared" si="44"/>
        <v>0.1997439653717785</v>
      </c>
      <c r="V199" s="22">
        <f t="shared" si="45"/>
        <v>0</v>
      </c>
      <c r="W199" s="22">
        <f t="shared" si="46"/>
        <v>0.1997439653717785</v>
      </c>
      <c r="X199" s="23">
        <f t="shared" si="47"/>
        <v>1.6855861185570173</v>
      </c>
      <c r="Y199" s="23">
        <f t="shared" si="48"/>
        <v>1.2722140244362186</v>
      </c>
      <c r="Z199" s="24"/>
      <c r="AA199" s="23">
        <f t="shared" si="49"/>
        <v>3.1575441083650144</v>
      </c>
      <c r="AB199" s="34">
        <v>131298.72495446267</v>
      </c>
      <c r="AC199" s="26">
        <f t="shared" si="50"/>
        <v>4145.815154158021</v>
      </c>
      <c r="AD199" s="28"/>
      <c r="AE199" s="29">
        <f>E199/G199</f>
        <v>126164667.19242902</v>
      </c>
      <c r="AF199" s="22">
        <f>(L199/AE199)*100</f>
        <v>0.8065836914925626</v>
      </c>
      <c r="AG199" s="22">
        <f>(P199/AE199)*100</f>
        <v>1.068661599165149</v>
      </c>
      <c r="AH199" s="22">
        <f>(Q199/AE199)*100</f>
        <v>0.12663767404570755</v>
      </c>
      <c r="AI199" s="22">
        <f>(S199/AE199)*100</f>
        <v>0.12663767404570755</v>
      </c>
      <c r="AJ199" s="22">
        <f t="shared" si="51"/>
        <v>2.003</v>
      </c>
    </row>
    <row r="200" spans="1:36" ht="12.75">
      <c r="A200" s="13" t="s">
        <v>438</v>
      </c>
      <c r="B200" s="14" t="s">
        <v>439</v>
      </c>
      <c r="C200" s="15" t="s">
        <v>414</v>
      </c>
      <c r="D200" s="16"/>
      <c r="E200" s="35">
        <v>434564399</v>
      </c>
      <c r="F200" s="33">
        <v>63.48</v>
      </c>
      <c r="G200" s="19">
        <f t="shared" si="39"/>
        <v>0.6347999999999999</v>
      </c>
      <c r="H200" s="17">
        <v>6419381.8</v>
      </c>
      <c r="I200" s="17">
        <v>0</v>
      </c>
      <c r="J200" s="17">
        <v>303822.94</v>
      </c>
      <c r="K200" s="17">
        <v>75724.71</v>
      </c>
      <c r="L200" s="20">
        <f t="shared" si="40"/>
        <v>6798929.45</v>
      </c>
      <c r="M200" s="17">
        <v>6423541</v>
      </c>
      <c r="N200" s="17">
        <v>3192654.47</v>
      </c>
      <c r="O200" s="17">
        <v>0</v>
      </c>
      <c r="P200" s="20">
        <f t="shared" si="41"/>
        <v>9616195.47</v>
      </c>
      <c r="Q200" s="17">
        <v>0</v>
      </c>
      <c r="R200" s="17">
        <v>0</v>
      </c>
      <c r="S200" s="21">
        <f t="shared" si="42"/>
        <v>0</v>
      </c>
      <c r="T200" s="20">
        <f t="shared" si="43"/>
        <v>16415124.920000002</v>
      </c>
      <c r="U200" s="22">
        <f t="shared" si="44"/>
        <v>0</v>
      </c>
      <c r="V200" s="22">
        <f t="shared" si="45"/>
        <v>0</v>
      </c>
      <c r="W200" s="22">
        <f t="shared" si="46"/>
        <v>0</v>
      </c>
      <c r="X200" s="23">
        <f t="shared" si="47"/>
        <v>2.2128355410908847</v>
      </c>
      <c r="Y200" s="23">
        <f t="shared" si="48"/>
        <v>1.5645389879257</v>
      </c>
      <c r="Z200" s="24"/>
      <c r="AA200" s="23">
        <f t="shared" si="49"/>
        <v>3.7773745290165848</v>
      </c>
      <c r="AB200" s="34">
        <v>121011.85130658814</v>
      </c>
      <c r="AC200" s="26">
        <f t="shared" si="50"/>
        <v>4571.070848346484</v>
      </c>
      <c r="AD200" s="28"/>
      <c r="AE200" s="29">
        <f>E200/G200</f>
        <v>684568996.5343416</v>
      </c>
      <c r="AF200" s="22">
        <f>(L200/AE200)*100</f>
        <v>0.9931693495352343</v>
      </c>
      <c r="AG200" s="22">
        <f>(P200/AE200)*100</f>
        <v>1.4047080014844935</v>
      </c>
      <c r="AH200" s="22">
        <f>(Q200/AE200)*100</f>
        <v>0</v>
      </c>
      <c r="AI200" s="22">
        <f>(S200/AE200)*100</f>
        <v>0</v>
      </c>
      <c r="AJ200" s="22">
        <f t="shared" si="51"/>
        <v>2.398</v>
      </c>
    </row>
    <row r="201" spans="1:36" ht="12.75">
      <c r="A201" s="13" t="s">
        <v>440</v>
      </c>
      <c r="B201" s="14" t="s">
        <v>441</v>
      </c>
      <c r="C201" s="15" t="s">
        <v>414</v>
      </c>
      <c r="D201" s="16"/>
      <c r="E201" s="35">
        <v>2084839038</v>
      </c>
      <c r="F201" s="33">
        <v>52.14</v>
      </c>
      <c r="G201" s="19">
        <f t="shared" si="39"/>
        <v>0.5214</v>
      </c>
      <c r="H201" s="17">
        <v>36621587.82</v>
      </c>
      <c r="I201" s="17">
        <v>0</v>
      </c>
      <c r="K201" s="17">
        <v>431902.03</v>
      </c>
      <c r="L201" s="20">
        <f t="shared" si="40"/>
        <v>37053489.85</v>
      </c>
      <c r="M201" s="17">
        <v>21619781</v>
      </c>
      <c r="N201" s="17">
        <v>0</v>
      </c>
      <c r="O201" s="17">
        <v>0</v>
      </c>
      <c r="P201" s="20">
        <f t="shared" si="41"/>
        <v>21619781</v>
      </c>
      <c r="Q201" s="17">
        <v>25596169.99</v>
      </c>
      <c r="R201" s="17">
        <v>0</v>
      </c>
      <c r="S201" s="21">
        <f t="shared" si="42"/>
        <v>25596169.99</v>
      </c>
      <c r="T201" s="20">
        <f t="shared" si="43"/>
        <v>84269440.84</v>
      </c>
      <c r="U201" s="22">
        <f t="shared" si="44"/>
        <v>1.2277288329440808</v>
      </c>
      <c r="V201" s="22">
        <f t="shared" si="45"/>
        <v>0</v>
      </c>
      <c r="W201" s="22">
        <f t="shared" si="46"/>
        <v>1.2277288329440808</v>
      </c>
      <c r="X201" s="23">
        <f t="shared" si="47"/>
        <v>1.0370000084390207</v>
      </c>
      <c r="Y201" s="23">
        <f t="shared" si="48"/>
        <v>1.777283002410856</v>
      </c>
      <c r="Z201" s="24"/>
      <c r="AA201" s="23">
        <f t="shared" si="49"/>
        <v>4.042011843793957</v>
      </c>
      <c r="AB201" s="34">
        <v>94728.93497900496</v>
      </c>
      <c r="AC201" s="26">
        <f t="shared" si="50"/>
        <v>3828.954771351257</v>
      </c>
      <c r="AD201" s="28"/>
      <c r="AE201" s="29">
        <f>E201/G201</f>
        <v>3998540540.851554</v>
      </c>
      <c r="AF201" s="22">
        <f>(L201/AE201)*100</f>
        <v>0.9266753574570201</v>
      </c>
      <c r="AG201" s="22">
        <f>(P201/AE201)*100</f>
        <v>0.5406918044001053</v>
      </c>
      <c r="AH201" s="22">
        <f>(Q201/AE201)*100</f>
        <v>0.6401378134970436</v>
      </c>
      <c r="AI201" s="22">
        <f>(S201/AE201)*100</f>
        <v>0.6401378134970436</v>
      </c>
      <c r="AJ201" s="22">
        <f t="shared" si="51"/>
        <v>2.108</v>
      </c>
    </row>
    <row r="202" spans="1:36" ht="12.75">
      <c r="A202" s="13" t="s">
        <v>442</v>
      </c>
      <c r="B202" s="14" t="s">
        <v>443</v>
      </c>
      <c r="C202" s="15" t="s">
        <v>444</v>
      </c>
      <c r="D202" s="16"/>
      <c r="E202" s="35">
        <v>3398796152</v>
      </c>
      <c r="F202" s="33">
        <v>93.1</v>
      </c>
      <c r="G202" s="19">
        <f t="shared" si="39"/>
        <v>0.9309999999999999</v>
      </c>
      <c r="H202" s="17">
        <v>13951685.36</v>
      </c>
      <c r="I202" s="17">
        <v>0</v>
      </c>
      <c r="J202" s="17">
        <v>0</v>
      </c>
      <c r="K202" s="17">
        <v>553526.84</v>
      </c>
      <c r="L202" s="20">
        <f t="shared" si="40"/>
        <v>14505212.2</v>
      </c>
      <c r="M202" s="17">
        <v>31691984</v>
      </c>
      <c r="N202" s="17">
        <v>0</v>
      </c>
      <c r="O202" s="17">
        <v>0</v>
      </c>
      <c r="P202" s="20">
        <f t="shared" si="41"/>
        <v>31691984</v>
      </c>
      <c r="Q202" s="17">
        <v>37519034.73</v>
      </c>
      <c r="R202" s="17">
        <v>0</v>
      </c>
      <c r="S202" s="21">
        <f t="shared" si="42"/>
        <v>37519034.73</v>
      </c>
      <c r="T202" s="20">
        <f t="shared" si="43"/>
        <v>83716230.93</v>
      </c>
      <c r="U202" s="22">
        <f t="shared" si="44"/>
        <v>1.1038918797151798</v>
      </c>
      <c r="V202" s="22">
        <f t="shared" si="45"/>
        <v>0</v>
      </c>
      <c r="W202" s="22">
        <f t="shared" si="46"/>
        <v>1.1038918797151798</v>
      </c>
      <c r="X202" s="23">
        <f t="shared" si="47"/>
        <v>0.9324473308395108</v>
      </c>
      <c r="Y202" s="23">
        <f t="shared" si="48"/>
        <v>0.4267749977139553</v>
      </c>
      <c r="Z202" s="24"/>
      <c r="AA202" s="23">
        <f t="shared" si="49"/>
        <v>2.463114208268646</v>
      </c>
      <c r="AB202" s="34">
        <v>306809.0216274346</v>
      </c>
      <c r="AC202" s="26">
        <f t="shared" si="50"/>
        <v>7557.056603955364</v>
      </c>
      <c r="AD202" s="28"/>
      <c r="AE202" s="29">
        <f>E202/G202</f>
        <v>3650694040.8163266</v>
      </c>
      <c r="AF202" s="22">
        <f>(L202/AE202)*100</f>
        <v>0.3973275228716923</v>
      </c>
      <c r="AG202" s="22">
        <f>(P202/AE202)*100</f>
        <v>0.8681084650115846</v>
      </c>
      <c r="AH202" s="22">
        <f>(Q202/AE202)*100</f>
        <v>1.0277233400148322</v>
      </c>
      <c r="AI202" s="22">
        <f>(S202/AE202)*100</f>
        <v>1.0277233400148322</v>
      </c>
      <c r="AJ202" s="22">
        <f t="shared" si="51"/>
        <v>2.293</v>
      </c>
    </row>
    <row r="203" spans="1:36" ht="12.75">
      <c r="A203" s="13" t="s">
        <v>445</v>
      </c>
      <c r="B203" s="14" t="s">
        <v>446</v>
      </c>
      <c r="C203" s="15" t="s">
        <v>444</v>
      </c>
      <c r="D203" s="16"/>
      <c r="E203" s="35">
        <v>2075455300</v>
      </c>
      <c r="F203" s="33">
        <v>40.61</v>
      </c>
      <c r="G203" s="19">
        <f t="shared" si="39"/>
        <v>0.4061</v>
      </c>
      <c r="H203" s="17">
        <v>19763413.53</v>
      </c>
      <c r="I203" s="17">
        <v>0</v>
      </c>
      <c r="J203" s="17">
        <v>0</v>
      </c>
      <c r="K203" s="17">
        <v>785556.45</v>
      </c>
      <c r="L203" s="20">
        <f t="shared" si="40"/>
        <v>20548969.98</v>
      </c>
      <c r="M203" s="17">
        <v>59247002.5</v>
      </c>
      <c r="N203" s="17">
        <v>0</v>
      </c>
      <c r="O203" s="17">
        <v>0</v>
      </c>
      <c r="P203" s="20">
        <f t="shared" si="41"/>
        <v>59247002.5</v>
      </c>
      <c r="Q203" s="17">
        <v>46488294.75</v>
      </c>
      <c r="R203" s="17">
        <v>207545.53</v>
      </c>
      <c r="S203" s="21">
        <f t="shared" si="42"/>
        <v>46695840.28</v>
      </c>
      <c r="T203" s="20">
        <f t="shared" si="43"/>
        <v>126491812.76</v>
      </c>
      <c r="U203" s="22">
        <f t="shared" si="44"/>
        <v>2.239908262538827</v>
      </c>
      <c r="V203" s="22">
        <f t="shared" si="45"/>
        <v>0.01</v>
      </c>
      <c r="W203" s="22">
        <f t="shared" si="46"/>
        <v>2.249908262538827</v>
      </c>
      <c r="X203" s="23">
        <f t="shared" si="47"/>
        <v>2.8546508566096316</v>
      </c>
      <c r="Y203" s="23">
        <f t="shared" si="48"/>
        <v>0.9900945580470946</v>
      </c>
      <c r="Z203" s="24"/>
      <c r="AA203" s="23">
        <f t="shared" si="49"/>
        <v>6.094653677195554</v>
      </c>
      <c r="AB203" s="34">
        <v>140436.3162838357</v>
      </c>
      <c r="AC203" s="26">
        <f t="shared" si="50"/>
        <v>8559.10711451077</v>
      </c>
      <c r="AD203" s="28"/>
      <c r="AE203" s="29">
        <f>E203/G203</f>
        <v>5110700073.87343</v>
      </c>
      <c r="AF203" s="22">
        <f>(L203/AE203)*100</f>
        <v>0.4020774000229251</v>
      </c>
      <c r="AG203" s="22">
        <f>(P203/AE203)*100</f>
        <v>1.1592737128691715</v>
      </c>
      <c r="AH203" s="22">
        <f>(Q203/AE203)*100</f>
        <v>0.9096267454170177</v>
      </c>
      <c r="AI203" s="22">
        <f>(S203/AE203)*100</f>
        <v>0.9136877454170177</v>
      </c>
      <c r="AJ203" s="22">
        <f t="shared" si="51"/>
        <v>2.475</v>
      </c>
    </row>
    <row r="204" spans="1:36" ht="12.75">
      <c r="A204" s="13" t="s">
        <v>447</v>
      </c>
      <c r="B204" s="14" t="s">
        <v>448</v>
      </c>
      <c r="C204" s="15" t="s">
        <v>444</v>
      </c>
      <c r="D204" s="16"/>
      <c r="E204" s="35">
        <v>1034926284</v>
      </c>
      <c r="F204" s="33">
        <v>91.92</v>
      </c>
      <c r="G204" s="19">
        <f t="shared" si="39"/>
        <v>0.9192</v>
      </c>
      <c r="H204" s="17">
        <v>4388065.96</v>
      </c>
      <c r="I204" s="17">
        <v>0</v>
      </c>
      <c r="J204" s="17">
        <v>0</v>
      </c>
      <c r="K204" s="17">
        <v>173799.12</v>
      </c>
      <c r="L204" s="20">
        <f t="shared" si="40"/>
        <v>4561865.08</v>
      </c>
      <c r="M204" s="17">
        <v>0</v>
      </c>
      <c r="N204" s="17">
        <v>11338538.6</v>
      </c>
      <c r="O204" s="17">
        <v>0</v>
      </c>
      <c r="P204" s="20">
        <f t="shared" si="41"/>
        <v>11338538.6</v>
      </c>
      <c r="Q204" s="17">
        <v>6956929</v>
      </c>
      <c r="R204" s="17">
        <v>103521</v>
      </c>
      <c r="S204" s="21">
        <f t="shared" si="42"/>
        <v>7060450</v>
      </c>
      <c r="T204" s="20">
        <f t="shared" si="43"/>
        <v>22960853.68</v>
      </c>
      <c r="U204" s="22">
        <f t="shared" si="44"/>
        <v>0.6722149304307359</v>
      </c>
      <c r="V204" s="22">
        <f t="shared" si="45"/>
        <v>0.010002741412643453</v>
      </c>
      <c r="W204" s="22">
        <f t="shared" si="46"/>
        <v>0.6822176718433793</v>
      </c>
      <c r="X204" s="23">
        <f t="shared" si="47"/>
        <v>1.0955890071876848</v>
      </c>
      <c r="Y204" s="23">
        <f t="shared" si="48"/>
        <v>0.4407913056733227</v>
      </c>
      <c r="Z204" s="24"/>
      <c r="AA204" s="23">
        <f t="shared" si="49"/>
        <v>2.218597984704387</v>
      </c>
      <c r="AB204" s="34">
        <v>432454.9525816649</v>
      </c>
      <c r="AC204" s="26">
        <f t="shared" si="50"/>
        <v>9594.43686273113</v>
      </c>
      <c r="AD204" s="28"/>
      <c r="AE204" s="29">
        <f>E204/G204</f>
        <v>1125898916.4490862</v>
      </c>
      <c r="AF204" s="22">
        <f>(L204/AE204)*100</f>
        <v>0.4051753681749182</v>
      </c>
      <c r="AG204" s="22">
        <f>(P204/AE204)*100</f>
        <v>1.0070654154069199</v>
      </c>
      <c r="AH204" s="22">
        <f>(Q204/AE204)*100</f>
        <v>0.6178999640519325</v>
      </c>
      <c r="AI204" s="22">
        <f>(S204/AE204)*100</f>
        <v>0.6270944839584343</v>
      </c>
      <c r="AJ204" s="22">
        <f t="shared" si="51"/>
        <v>2.0389999999999997</v>
      </c>
    </row>
    <row r="205" spans="1:36" ht="12.75">
      <c r="A205" s="13" t="s">
        <v>449</v>
      </c>
      <c r="B205" s="14" t="s">
        <v>450</v>
      </c>
      <c r="C205" s="15" t="s">
        <v>444</v>
      </c>
      <c r="D205" s="16"/>
      <c r="E205" s="35">
        <v>334516700</v>
      </c>
      <c r="F205" s="33">
        <v>13.26</v>
      </c>
      <c r="G205" s="19">
        <f t="shared" si="39"/>
        <v>0.1326</v>
      </c>
      <c r="H205" s="17">
        <v>9457425.87</v>
      </c>
      <c r="I205" s="17">
        <v>0</v>
      </c>
      <c r="J205" s="17">
        <v>0</v>
      </c>
      <c r="K205" s="17">
        <v>374657.2</v>
      </c>
      <c r="L205" s="20">
        <f t="shared" si="40"/>
        <v>9832083.069999998</v>
      </c>
      <c r="M205" s="17">
        <v>22645840</v>
      </c>
      <c r="N205" s="17">
        <v>0</v>
      </c>
      <c r="O205" s="17">
        <v>0</v>
      </c>
      <c r="P205" s="20">
        <f t="shared" si="41"/>
        <v>22645840</v>
      </c>
      <c r="Q205" s="17">
        <v>7078308</v>
      </c>
      <c r="R205" s="17">
        <v>66903.34</v>
      </c>
      <c r="S205" s="21">
        <f t="shared" si="42"/>
        <v>7145211.34</v>
      </c>
      <c r="T205" s="20">
        <f t="shared" si="43"/>
        <v>39623134.41</v>
      </c>
      <c r="U205" s="22">
        <f t="shared" si="44"/>
        <v>2.1159804577768466</v>
      </c>
      <c r="V205" s="22">
        <f t="shared" si="45"/>
        <v>0.019999999999999997</v>
      </c>
      <c r="W205" s="22">
        <f t="shared" si="46"/>
        <v>2.1359804577768466</v>
      </c>
      <c r="X205" s="23">
        <f t="shared" si="47"/>
        <v>6.7697188212128125</v>
      </c>
      <c r="Y205" s="23">
        <f t="shared" si="48"/>
        <v>2.9391905008030985</v>
      </c>
      <c r="Z205" s="24"/>
      <c r="AA205" s="23">
        <f t="shared" si="49"/>
        <v>11.844889779792757</v>
      </c>
      <c r="AB205" s="34">
        <v>70868.28329484219</v>
      </c>
      <c r="AC205" s="26">
        <f t="shared" si="50"/>
        <v>8394.270045105339</v>
      </c>
      <c r="AD205" s="28"/>
      <c r="AE205" s="29">
        <f>E205/G205</f>
        <v>2522750377.0739064</v>
      </c>
      <c r="AF205" s="22">
        <f>(L205/AE205)*100</f>
        <v>0.38973666040649085</v>
      </c>
      <c r="AG205" s="22">
        <f>(P205/AE205)*100</f>
        <v>0.897664715692819</v>
      </c>
      <c r="AH205" s="22">
        <f>(Q205/AE205)*100</f>
        <v>0.28057900870120983</v>
      </c>
      <c r="AI205" s="22">
        <f>(S205/AE205)*100</f>
        <v>0.2832310087012098</v>
      </c>
      <c r="AJ205" s="22">
        <f t="shared" si="51"/>
        <v>1.571</v>
      </c>
    </row>
    <row r="206" spans="1:36" ht="12.75">
      <c r="A206" s="13" t="s">
        <v>451</v>
      </c>
      <c r="B206" s="14" t="s">
        <v>452</v>
      </c>
      <c r="C206" s="15" t="s">
        <v>444</v>
      </c>
      <c r="D206" s="16"/>
      <c r="E206" s="35">
        <v>3542766285</v>
      </c>
      <c r="F206" s="33">
        <v>101.43</v>
      </c>
      <c r="G206" s="19">
        <f t="shared" si="39"/>
        <v>1.0143</v>
      </c>
      <c r="H206" s="17">
        <v>13253365.16</v>
      </c>
      <c r="I206" s="17">
        <v>0</v>
      </c>
      <c r="J206" s="17">
        <v>0</v>
      </c>
      <c r="K206" s="17">
        <v>525553</v>
      </c>
      <c r="L206" s="20">
        <f t="shared" si="40"/>
        <v>13778918.16</v>
      </c>
      <c r="M206" s="17">
        <v>19960497.75</v>
      </c>
      <c r="N206" s="17">
        <v>0</v>
      </c>
      <c r="O206" s="17">
        <v>54275</v>
      </c>
      <c r="P206" s="20">
        <f t="shared" si="41"/>
        <v>20014772.75</v>
      </c>
      <c r="Q206" s="17">
        <v>66538011</v>
      </c>
      <c r="R206" s="17">
        <v>0</v>
      </c>
      <c r="S206" s="21">
        <f t="shared" si="42"/>
        <v>66538011</v>
      </c>
      <c r="T206" s="20">
        <f t="shared" si="43"/>
        <v>100331701.91</v>
      </c>
      <c r="U206" s="22">
        <f t="shared" si="44"/>
        <v>1.878137185670999</v>
      </c>
      <c r="V206" s="22">
        <f t="shared" si="45"/>
        <v>0</v>
      </c>
      <c r="W206" s="22">
        <f t="shared" si="46"/>
        <v>1.878137185670999</v>
      </c>
      <c r="X206" s="23">
        <f t="shared" si="47"/>
        <v>0.5649475901004856</v>
      </c>
      <c r="Y206" s="23">
        <f t="shared" si="48"/>
        <v>0.38893105137473105</v>
      </c>
      <c r="Z206" s="24"/>
      <c r="AA206" s="23">
        <f t="shared" si="49"/>
        <v>2.8320158271462152</v>
      </c>
      <c r="AB206" s="34">
        <v>241572.1043124859</v>
      </c>
      <c r="AC206" s="26">
        <f t="shared" si="50"/>
        <v>6841.360228099766</v>
      </c>
      <c r="AD206" s="28"/>
      <c r="AE206" s="29">
        <f>E206/G206</f>
        <v>3492818973.6764274</v>
      </c>
      <c r="AF206" s="22">
        <f>(L206/AE206)*100</f>
        <v>0.3944927654093896</v>
      </c>
      <c r="AG206" s="22">
        <f>(P206/AE206)*100</f>
        <v>0.5730263406389224</v>
      </c>
      <c r="AH206" s="22">
        <f>(Q206/AE206)*100</f>
        <v>1.904994547426094</v>
      </c>
      <c r="AI206" s="22">
        <f>(S206/AE206)*100</f>
        <v>1.904994547426094</v>
      </c>
      <c r="AJ206" s="22">
        <f t="shared" si="51"/>
        <v>2.872</v>
      </c>
    </row>
    <row r="207" spans="1:36" ht="12.75">
      <c r="A207" s="13" t="s">
        <v>453</v>
      </c>
      <c r="B207" s="14" t="s">
        <v>454</v>
      </c>
      <c r="C207" s="15" t="s">
        <v>444</v>
      </c>
      <c r="D207" s="16"/>
      <c r="E207" s="35">
        <v>815419133</v>
      </c>
      <c r="F207" s="33">
        <v>98.41</v>
      </c>
      <c r="G207" s="19">
        <f t="shared" si="39"/>
        <v>0.9841</v>
      </c>
      <c r="H207" s="17">
        <v>3237517.72</v>
      </c>
      <c r="I207" s="17">
        <v>0</v>
      </c>
      <c r="J207" s="17">
        <v>0</v>
      </c>
      <c r="K207" s="17">
        <v>128329.71</v>
      </c>
      <c r="L207" s="20">
        <f t="shared" si="40"/>
        <v>3365847.43</v>
      </c>
      <c r="M207" s="17">
        <v>3873664.5</v>
      </c>
      <c r="N207" s="17">
        <v>2836981.56</v>
      </c>
      <c r="O207" s="17">
        <v>0</v>
      </c>
      <c r="P207" s="20">
        <f t="shared" si="41"/>
        <v>6710646.0600000005</v>
      </c>
      <c r="Q207" s="17">
        <v>3012002.7</v>
      </c>
      <c r="R207" s="17">
        <v>0</v>
      </c>
      <c r="S207" s="21">
        <f t="shared" si="42"/>
        <v>3012002.7</v>
      </c>
      <c r="T207" s="20">
        <f t="shared" si="43"/>
        <v>13088496.190000001</v>
      </c>
      <c r="U207" s="22">
        <f t="shared" si="44"/>
        <v>0.3693809205725371</v>
      </c>
      <c r="V207" s="22">
        <f t="shared" si="45"/>
        <v>0</v>
      </c>
      <c r="W207" s="22">
        <f t="shared" si="46"/>
        <v>0.3693809205725371</v>
      </c>
      <c r="X207" s="23">
        <f t="shared" si="47"/>
        <v>0.8229689233941486</v>
      </c>
      <c r="Y207" s="23">
        <f t="shared" si="48"/>
        <v>0.4127751353609703</v>
      </c>
      <c r="Z207" s="24"/>
      <c r="AA207" s="23">
        <f t="shared" si="49"/>
        <v>1.6051249793276559</v>
      </c>
      <c r="AB207" s="34">
        <v>1046464.3142476698</v>
      </c>
      <c r="AC207" s="26">
        <f t="shared" si="50"/>
        <v>16797.060107739206</v>
      </c>
      <c r="AD207" s="28"/>
      <c r="AE207" s="29">
        <f>E207/G207</f>
        <v>828593774.0067067</v>
      </c>
      <c r="AF207" s="22">
        <f>(L207/AE207)*100</f>
        <v>0.40621201070873086</v>
      </c>
      <c r="AG207" s="22">
        <f>(P207/AE207)*100</f>
        <v>0.8098837175121816</v>
      </c>
      <c r="AH207" s="22">
        <f>(Q207/AE207)*100</f>
        <v>0.36350776393543366</v>
      </c>
      <c r="AI207" s="22">
        <f>(S207/AE207)*100</f>
        <v>0.36350776393543366</v>
      </c>
      <c r="AJ207" s="22">
        <f t="shared" si="51"/>
        <v>1.58</v>
      </c>
    </row>
    <row r="208" spans="1:36" ht="12.75">
      <c r="A208" s="13" t="s">
        <v>455</v>
      </c>
      <c r="B208" s="31" t="s">
        <v>423</v>
      </c>
      <c r="C208" s="15" t="s">
        <v>444</v>
      </c>
      <c r="D208" s="16" t="s">
        <v>57</v>
      </c>
      <c r="E208" s="35">
        <v>3115009148</v>
      </c>
      <c r="F208" s="33">
        <v>100.64</v>
      </c>
      <c r="G208" s="19">
        <f t="shared" si="39"/>
        <v>1.0064</v>
      </c>
      <c r="H208" s="17">
        <v>11589760.88</v>
      </c>
      <c r="I208" s="17">
        <v>0</v>
      </c>
      <c r="J208" s="17">
        <v>0</v>
      </c>
      <c r="K208" s="17">
        <v>460791.27</v>
      </c>
      <c r="L208" s="20">
        <f t="shared" si="40"/>
        <v>12050552.15</v>
      </c>
      <c r="M208" s="17">
        <v>9604193</v>
      </c>
      <c r="N208" s="17">
        <v>12740689.68</v>
      </c>
      <c r="O208" s="17">
        <v>0</v>
      </c>
      <c r="P208" s="20">
        <f t="shared" si="41"/>
        <v>22344882.68</v>
      </c>
      <c r="Q208" s="17">
        <v>10723956</v>
      </c>
      <c r="R208" s="17">
        <v>310600</v>
      </c>
      <c r="S208" s="21">
        <f t="shared" si="42"/>
        <v>11034556</v>
      </c>
      <c r="T208" s="20">
        <f t="shared" si="43"/>
        <v>45429990.83</v>
      </c>
      <c r="U208" s="22">
        <f t="shared" si="44"/>
        <v>0.34426723937184406</v>
      </c>
      <c r="V208" s="22">
        <f t="shared" si="45"/>
        <v>0.009971078261501145</v>
      </c>
      <c r="W208" s="22">
        <f t="shared" si="46"/>
        <v>0.3542383176333452</v>
      </c>
      <c r="X208" s="23">
        <f t="shared" si="47"/>
        <v>0.7173296005999401</v>
      </c>
      <c r="Y208" s="23">
        <f t="shared" si="48"/>
        <v>0.38685447064375683</v>
      </c>
      <c r="Z208" s="24"/>
      <c r="AA208" s="23">
        <f t="shared" si="49"/>
        <v>1.4584223888770422</v>
      </c>
      <c r="AB208" s="34">
        <v>529018.7073464472</v>
      </c>
      <c r="AC208" s="26">
        <f t="shared" si="50"/>
        <v>7715.327269288504</v>
      </c>
      <c r="AD208" s="28"/>
      <c r="AE208" s="29">
        <f>E208/G208</f>
        <v>3095199868.839428</v>
      </c>
      <c r="AF208" s="22">
        <f>(L208/AE208)*100</f>
        <v>0.3893303392558769</v>
      </c>
      <c r="AG208" s="22">
        <f>(P208/AE208)*100</f>
        <v>0.7219205100437798</v>
      </c>
      <c r="AH208" s="22">
        <f>(Q208/AE208)*100</f>
        <v>0.3464705497038238</v>
      </c>
      <c r="AI208" s="22">
        <f>(S208/AE208)*100</f>
        <v>0.35650544286619856</v>
      </c>
      <c r="AJ208" s="22">
        <f t="shared" si="51"/>
        <v>1.468</v>
      </c>
    </row>
    <row r="209" spans="1:36" ht="12.75">
      <c r="A209" s="13" t="s">
        <v>456</v>
      </c>
      <c r="B209" s="14" t="s">
        <v>457</v>
      </c>
      <c r="C209" s="15" t="s">
        <v>444</v>
      </c>
      <c r="D209" s="16"/>
      <c r="E209" s="35">
        <v>1437268029</v>
      </c>
      <c r="F209" s="33">
        <v>91.61</v>
      </c>
      <c r="G209" s="19">
        <f t="shared" si="39"/>
        <v>0.9161</v>
      </c>
      <c r="H209" s="17">
        <v>5941771.25</v>
      </c>
      <c r="I209" s="17">
        <v>0</v>
      </c>
      <c r="J209" s="17">
        <v>0</v>
      </c>
      <c r="K209" s="17">
        <v>235286.09</v>
      </c>
      <c r="L209" s="20">
        <f t="shared" si="40"/>
        <v>6177057.34</v>
      </c>
      <c r="M209" s="17">
        <v>24872877</v>
      </c>
      <c r="N209" s="17">
        <v>0</v>
      </c>
      <c r="O209" s="17">
        <v>0</v>
      </c>
      <c r="P209" s="20">
        <f t="shared" si="41"/>
        <v>24872877</v>
      </c>
      <c r="Q209" s="17">
        <v>8834530.69</v>
      </c>
      <c r="R209" s="17">
        <v>0</v>
      </c>
      <c r="S209" s="21">
        <f t="shared" si="42"/>
        <v>8834530.69</v>
      </c>
      <c r="T209" s="20">
        <f t="shared" si="43"/>
        <v>39884465.03</v>
      </c>
      <c r="U209" s="22">
        <f t="shared" si="44"/>
        <v>0.6146752388381416</v>
      </c>
      <c r="V209" s="22">
        <f t="shared" si="45"/>
        <v>0</v>
      </c>
      <c r="W209" s="22">
        <f t="shared" si="46"/>
        <v>0.6146752388381416</v>
      </c>
      <c r="X209" s="23">
        <f t="shared" si="47"/>
        <v>1.7305663591018345</v>
      </c>
      <c r="Y209" s="23">
        <f t="shared" si="48"/>
        <v>0.42977769040738883</v>
      </c>
      <c r="Z209" s="24"/>
      <c r="AA209" s="23">
        <f t="shared" si="49"/>
        <v>2.775019288347365</v>
      </c>
      <c r="AB209" s="34">
        <v>586088.3020515059</v>
      </c>
      <c r="AC209" s="26">
        <f t="shared" si="50"/>
        <v>16264.063428676855</v>
      </c>
      <c r="AD209" s="28"/>
      <c r="AE209" s="29">
        <f>E209/G209</f>
        <v>1568898623.512717</v>
      </c>
      <c r="AF209" s="22">
        <f>(L209/AE209)*100</f>
        <v>0.3937193421822089</v>
      </c>
      <c r="AG209" s="22">
        <f>(P209/AE209)*100</f>
        <v>1.5853718415731906</v>
      </c>
      <c r="AH209" s="22">
        <f>(Q209/AE209)*100</f>
        <v>0.5631039862996214</v>
      </c>
      <c r="AI209" s="22">
        <f>(S209/AE209)*100</f>
        <v>0.5631039862996214</v>
      </c>
      <c r="AJ209" s="22">
        <f t="shared" si="51"/>
        <v>2.542</v>
      </c>
    </row>
    <row r="210" spans="1:36" ht="12.75">
      <c r="A210" s="13" t="s">
        <v>458</v>
      </c>
      <c r="B210" s="14" t="s">
        <v>459</v>
      </c>
      <c r="C210" s="15" t="s">
        <v>444</v>
      </c>
      <c r="D210" s="16"/>
      <c r="E210" s="35">
        <v>3189359338</v>
      </c>
      <c r="F210" s="33">
        <v>101.44</v>
      </c>
      <c r="G210" s="19">
        <f t="shared" si="39"/>
        <v>1.0144</v>
      </c>
      <c r="H210" s="17">
        <v>11468001.53</v>
      </c>
      <c r="I210" s="17">
        <v>0</v>
      </c>
      <c r="J210" s="17">
        <v>0</v>
      </c>
      <c r="K210" s="17">
        <v>454121.28</v>
      </c>
      <c r="L210" s="20">
        <f t="shared" si="40"/>
        <v>11922122.809999999</v>
      </c>
      <c r="M210" s="17">
        <v>17459529</v>
      </c>
      <c r="N210" s="17">
        <v>0</v>
      </c>
      <c r="O210" s="17">
        <v>1180182.76</v>
      </c>
      <c r="P210" s="20">
        <f t="shared" si="41"/>
        <v>18639711.76</v>
      </c>
      <c r="Q210" s="17">
        <v>50254734.35</v>
      </c>
      <c r="R210" s="17">
        <v>0</v>
      </c>
      <c r="S210" s="21">
        <f t="shared" si="42"/>
        <v>50254734.35</v>
      </c>
      <c r="T210" s="20">
        <f t="shared" si="43"/>
        <v>80816568.92</v>
      </c>
      <c r="U210" s="22">
        <f t="shared" si="44"/>
        <v>1.575699976833404</v>
      </c>
      <c r="V210" s="22">
        <f t="shared" si="45"/>
        <v>0</v>
      </c>
      <c r="W210" s="22">
        <f t="shared" si="46"/>
        <v>1.575699976833404</v>
      </c>
      <c r="X210" s="23">
        <f t="shared" si="47"/>
        <v>0.5844343576440242</v>
      </c>
      <c r="Y210" s="23">
        <f t="shared" si="48"/>
        <v>0.37380933117044707</v>
      </c>
      <c r="Z210" s="24"/>
      <c r="AA210" s="23">
        <f t="shared" si="49"/>
        <v>2.533943665647875</v>
      </c>
      <c r="AB210" s="34">
        <v>257110.63164477798</v>
      </c>
      <c r="AC210" s="26">
        <f t="shared" si="50"/>
        <v>6515.038564270093</v>
      </c>
      <c r="AD210" s="28"/>
      <c r="AE210" s="29">
        <f>E210/G210</f>
        <v>3144084520.8990536</v>
      </c>
      <c r="AF210" s="22">
        <f>(L210/AE210)*100</f>
        <v>0.3791921855393015</v>
      </c>
      <c r="AG210" s="22">
        <f>(P210/AE210)*100</f>
        <v>0.5928502123940981</v>
      </c>
      <c r="AH210" s="22">
        <f>(Q210/AE210)*100</f>
        <v>1.5983900564998048</v>
      </c>
      <c r="AI210" s="22">
        <f>(S210/AE210)*100</f>
        <v>1.5983900564998048</v>
      </c>
      <c r="AJ210" s="22">
        <f t="shared" si="51"/>
        <v>2.5700000000000003</v>
      </c>
    </row>
    <row r="211" spans="1:36" ht="12.75">
      <c r="A211" s="13" t="s">
        <v>460</v>
      </c>
      <c r="B211" s="14" t="s">
        <v>461</v>
      </c>
      <c r="C211" s="15" t="s">
        <v>444</v>
      </c>
      <c r="D211" s="16" t="s">
        <v>57</v>
      </c>
      <c r="E211" s="35">
        <v>7609294300</v>
      </c>
      <c r="F211" s="33">
        <v>95.24</v>
      </c>
      <c r="G211" s="19">
        <f t="shared" si="39"/>
        <v>0.9523999999999999</v>
      </c>
      <c r="H211" s="17">
        <v>30537146.61</v>
      </c>
      <c r="I211" s="17">
        <v>0</v>
      </c>
      <c r="J211" s="17">
        <v>0</v>
      </c>
      <c r="K211" s="17">
        <v>1209538.43</v>
      </c>
      <c r="L211" s="20">
        <f t="shared" si="40"/>
        <v>31746685.04</v>
      </c>
      <c r="M211" s="17">
        <v>89655057</v>
      </c>
      <c r="N211" s="17">
        <v>0</v>
      </c>
      <c r="O211" s="17">
        <v>0</v>
      </c>
      <c r="P211" s="20">
        <f t="shared" si="41"/>
        <v>89655057</v>
      </c>
      <c r="Q211" s="17">
        <v>28362277.09</v>
      </c>
      <c r="R211" s="17">
        <v>380465</v>
      </c>
      <c r="S211" s="21">
        <f t="shared" si="42"/>
        <v>28742742.09</v>
      </c>
      <c r="T211" s="20">
        <f t="shared" si="43"/>
        <v>150144484.13</v>
      </c>
      <c r="U211" s="22">
        <f t="shared" si="44"/>
        <v>0.3727320296968932</v>
      </c>
      <c r="V211" s="22">
        <f t="shared" si="45"/>
        <v>0.005000003745419599</v>
      </c>
      <c r="W211" s="22">
        <f t="shared" si="46"/>
        <v>0.37773203344231276</v>
      </c>
      <c r="X211" s="23">
        <f t="shared" si="47"/>
        <v>1.178230903751482</v>
      </c>
      <c r="Y211" s="23">
        <f t="shared" si="48"/>
        <v>0.4172093204490724</v>
      </c>
      <c r="Z211" s="24"/>
      <c r="AA211" s="23">
        <f t="shared" si="49"/>
        <v>1.973172257642867</v>
      </c>
      <c r="AB211" s="34">
        <v>608733.3536771437</v>
      </c>
      <c r="AC211" s="26">
        <f t="shared" si="50"/>
        <v>12011.357657776434</v>
      </c>
      <c r="AD211" s="28"/>
      <c r="AE211" s="29">
        <f>E211/G211</f>
        <v>7989599223.01554</v>
      </c>
      <c r="AF211" s="22">
        <f>(L211/AE211)*100</f>
        <v>0.3973501567956965</v>
      </c>
      <c r="AG211" s="22">
        <f>(P211/AE211)*100</f>
        <v>1.1221471127329112</v>
      </c>
      <c r="AH211" s="22">
        <f>(Q211/AE211)*100</f>
        <v>0.354989985083321</v>
      </c>
      <c r="AI211" s="22">
        <f>(S211/AE211)*100</f>
        <v>0.35975198865045865</v>
      </c>
      <c r="AJ211" s="22">
        <f t="shared" si="51"/>
        <v>1.879</v>
      </c>
    </row>
    <row r="212" spans="1:36" ht="12.75">
      <c r="A212" s="13" t="s">
        <v>462</v>
      </c>
      <c r="B212" s="14" t="s">
        <v>463</v>
      </c>
      <c r="C212" s="15" t="s">
        <v>444</v>
      </c>
      <c r="D212" s="16"/>
      <c r="E212" s="35">
        <v>2058327462</v>
      </c>
      <c r="F212" s="33">
        <v>52.27</v>
      </c>
      <c r="G212" s="19">
        <f t="shared" si="39"/>
        <v>0.5227</v>
      </c>
      <c r="H212" s="17">
        <v>14801625.35</v>
      </c>
      <c r="I212" s="17">
        <v>0</v>
      </c>
      <c r="J212" s="17">
        <v>0</v>
      </c>
      <c r="K212" s="17">
        <v>586099.33</v>
      </c>
      <c r="L212" s="20">
        <f t="shared" si="40"/>
        <v>15387724.68</v>
      </c>
      <c r="M212" s="17">
        <v>0</v>
      </c>
      <c r="N212" s="17">
        <v>55188117.35</v>
      </c>
      <c r="O212" s="17">
        <v>0</v>
      </c>
      <c r="P212" s="20">
        <f t="shared" si="41"/>
        <v>55188117.35</v>
      </c>
      <c r="Q212" s="17">
        <v>25023587.24</v>
      </c>
      <c r="R212" s="17">
        <v>308700</v>
      </c>
      <c r="S212" s="21">
        <f t="shared" si="42"/>
        <v>25332287.24</v>
      </c>
      <c r="T212" s="20">
        <f t="shared" si="43"/>
        <v>95908129.27</v>
      </c>
      <c r="U212" s="22">
        <f t="shared" si="44"/>
        <v>1.2157243053875164</v>
      </c>
      <c r="V212" s="22">
        <f t="shared" si="45"/>
        <v>0.014997613630439917</v>
      </c>
      <c r="W212" s="22">
        <f t="shared" si="46"/>
        <v>1.2307219190179564</v>
      </c>
      <c r="X212" s="23">
        <f t="shared" si="47"/>
        <v>2.6812117298564226</v>
      </c>
      <c r="Y212" s="23">
        <f t="shared" si="48"/>
        <v>0.7475838982903295</v>
      </c>
      <c r="Z212" s="24"/>
      <c r="AA212" s="23">
        <f t="shared" si="49"/>
        <v>4.659517547164708</v>
      </c>
      <c r="AB212" s="34">
        <v>268237.621747347</v>
      </c>
      <c r="AC212" s="26">
        <f t="shared" si="50"/>
        <v>12498.579053414933</v>
      </c>
      <c r="AD212" s="28"/>
      <c r="AE212" s="29">
        <f>E212/G212</f>
        <v>3937875381.6720867</v>
      </c>
      <c r="AF212" s="22">
        <f>(L212/AE212)*100</f>
        <v>0.3907621036363553</v>
      </c>
      <c r="AG212" s="22">
        <f>(P212/AE212)*100</f>
        <v>1.4014693711959523</v>
      </c>
      <c r="AH212" s="22">
        <f>(Q212/AE212)*100</f>
        <v>0.635459094426055</v>
      </c>
      <c r="AI212" s="22">
        <f>(S212/AE212)*100</f>
        <v>0.643298347070686</v>
      </c>
      <c r="AJ212" s="22">
        <f t="shared" si="51"/>
        <v>2.435</v>
      </c>
    </row>
    <row r="213" spans="1:36" ht="12.75">
      <c r="A213" s="13" t="s">
        <v>464</v>
      </c>
      <c r="B213" s="14" t="s">
        <v>465</v>
      </c>
      <c r="C213" s="15" t="s">
        <v>444</v>
      </c>
      <c r="D213" s="16"/>
      <c r="E213" s="35">
        <v>8254604236</v>
      </c>
      <c r="F213" s="33">
        <v>91.76</v>
      </c>
      <c r="G213" s="19">
        <f t="shared" si="39"/>
        <v>0.9176000000000001</v>
      </c>
      <c r="H213" s="17">
        <v>34304766.95</v>
      </c>
      <c r="I213" s="17">
        <v>0</v>
      </c>
      <c r="J213" s="17">
        <v>0</v>
      </c>
      <c r="K213" s="17">
        <v>1360430.38</v>
      </c>
      <c r="L213" s="20">
        <f t="shared" si="40"/>
        <v>35665197.330000006</v>
      </c>
      <c r="M213" s="17">
        <v>72951068.5</v>
      </c>
      <c r="N213" s="17">
        <v>0</v>
      </c>
      <c r="O213" s="17">
        <v>0</v>
      </c>
      <c r="P213" s="20">
        <f t="shared" si="41"/>
        <v>72951068.5</v>
      </c>
      <c r="Q213" s="17">
        <v>36229999.94</v>
      </c>
      <c r="R213" s="17">
        <v>0</v>
      </c>
      <c r="S213" s="21">
        <f t="shared" si="42"/>
        <v>36229999.94</v>
      </c>
      <c r="T213" s="20">
        <f t="shared" si="43"/>
        <v>144846265.77</v>
      </c>
      <c r="U213" s="22">
        <f t="shared" si="44"/>
        <v>0.4389065654049607</v>
      </c>
      <c r="V213" s="22">
        <f t="shared" si="45"/>
        <v>0</v>
      </c>
      <c r="W213" s="22">
        <f t="shared" si="46"/>
        <v>0.4389065654049607</v>
      </c>
      <c r="X213" s="23">
        <f t="shared" si="47"/>
        <v>0.8837621576313207</v>
      </c>
      <c r="Y213" s="23">
        <f t="shared" si="48"/>
        <v>0.4320642917616433</v>
      </c>
      <c r="Z213" s="24"/>
      <c r="AA213" s="23">
        <f t="shared" si="49"/>
        <v>1.7547330147979248</v>
      </c>
      <c r="AB213" s="34">
        <v>1088303.6611048114</v>
      </c>
      <c r="AC213" s="26">
        <f t="shared" si="50"/>
        <v>19096.823642660645</v>
      </c>
      <c r="AD213" s="28"/>
      <c r="AE213" s="29">
        <f>E213/G213</f>
        <v>8995863378.378378</v>
      </c>
      <c r="AF213" s="22">
        <f>(L213/AE213)*100</f>
        <v>0.3964621941204839</v>
      </c>
      <c r="AG213" s="22">
        <f>(P213/AE213)*100</f>
        <v>0.8109401558424999</v>
      </c>
      <c r="AH213" s="22">
        <f>(Q213/AE213)*100</f>
        <v>0.4027406644155919</v>
      </c>
      <c r="AI213" s="22">
        <f>(S213/AE213)*100</f>
        <v>0.4027406644155919</v>
      </c>
      <c r="AJ213" s="22">
        <f t="shared" si="51"/>
        <v>1.61</v>
      </c>
    </row>
    <row r="214" spans="1:36" ht="12.75">
      <c r="A214" s="13" t="s">
        <v>466</v>
      </c>
      <c r="B214" s="14" t="s">
        <v>467</v>
      </c>
      <c r="C214" s="15" t="s">
        <v>444</v>
      </c>
      <c r="D214" s="16"/>
      <c r="E214" s="35">
        <v>7336676131</v>
      </c>
      <c r="F214" s="33">
        <v>99.3</v>
      </c>
      <c r="G214" s="19">
        <f t="shared" si="39"/>
        <v>0.993</v>
      </c>
      <c r="H214" s="17">
        <v>27800551.16</v>
      </c>
      <c r="I214" s="17">
        <v>0</v>
      </c>
      <c r="J214" s="17">
        <v>0</v>
      </c>
      <c r="K214" s="17">
        <v>1101660.9</v>
      </c>
      <c r="L214" s="20">
        <f t="shared" si="40"/>
        <v>28902212.06</v>
      </c>
      <c r="M214" s="17">
        <v>96869014</v>
      </c>
      <c r="N214" s="17">
        <v>0</v>
      </c>
      <c r="O214" s="17">
        <v>4393319</v>
      </c>
      <c r="P214" s="20">
        <f t="shared" si="41"/>
        <v>101262333</v>
      </c>
      <c r="Q214" s="17">
        <v>44901246.8</v>
      </c>
      <c r="R214" s="17">
        <v>0</v>
      </c>
      <c r="S214" s="21">
        <f t="shared" si="42"/>
        <v>44901246.8</v>
      </c>
      <c r="T214" s="20">
        <f t="shared" si="43"/>
        <v>175065791.86</v>
      </c>
      <c r="U214" s="22">
        <f t="shared" si="44"/>
        <v>0.6120107525297003</v>
      </c>
      <c r="V214" s="22">
        <f t="shared" si="45"/>
        <v>0</v>
      </c>
      <c r="W214" s="22">
        <f t="shared" si="46"/>
        <v>0.6120107525297003</v>
      </c>
      <c r="X214" s="23">
        <f t="shared" si="47"/>
        <v>1.3802208410445098</v>
      </c>
      <c r="Y214" s="23">
        <f t="shared" si="48"/>
        <v>0.393941500809585</v>
      </c>
      <c r="Z214" s="24"/>
      <c r="AA214" s="23">
        <f t="shared" si="49"/>
        <v>2.3861730943837953</v>
      </c>
      <c r="AB214" s="34">
        <v>653151.4483757501</v>
      </c>
      <c r="AC214" s="26">
        <f t="shared" si="50"/>
        <v>15585.324126720214</v>
      </c>
      <c r="AD214" s="28"/>
      <c r="AE214" s="29">
        <f>E214/G214</f>
        <v>7388394895.266869</v>
      </c>
      <c r="AF214" s="22">
        <f>(L214/AE214)*100</f>
        <v>0.3911839103039179</v>
      </c>
      <c r="AG214" s="22">
        <f>(P214/AE214)*100</f>
        <v>1.370559295157198</v>
      </c>
      <c r="AH214" s="22">
        <f>(Q214/AE214)*100</f>
        <v>0.6077266772619924</v>
      </c>
      <c r="AI214" s="22">
        <f>(S214/AE214)*100</f>
        <v>0.6077266772619924</v>
      </c>
      <c r="AJ214" s="22">
        <f t="shared" si="51"/>
        <v>2.37</v>
      </c>
    </row>
    <row r="215" spans="1:36" ht="12.75">
      <c r="A215" s="13" t="s">
        <v>468</v>
      </c>
      <c r="B215" s="14" t="s">
        <v>469</v>
      </c>
      <c r="C215" s="15" t="s">
        <v>444</v>
      </c>
      <c r="D215" s="16"/>
      <c r="E215" s="35">
        <v>11001329400</v>
      </c>
      <c r="F215" s="33">
        <v>59.66</v>
      </c>
      <c r="G215" s="19">
        <f t="shared" si="39"/>
        <v>0.5966</v>
      </c>
      <c r="H215" s="17">
        <v>68905457.31</v>
      </c>
      <c r="I215" s="17">
        <v>0</v>
      </c>
      <c r="J215" s="17">
        <v>0</v>
      </c>
      <c r="K215" s="17">
        <v>2814618.44</v>
      </c>
      <c r="L215" s="20">
        <f t="shared" si="40"/>
        <v>71720075.75</v>
      </c>
      <c r="M215" s="17">
        <v>98684549</v>
      </c>
      <c r="N215" s="17">
        <v>0</v>
      </c>
      <c r="O215" s="17">
        <v>5508079</v>
      </c>
      <c r="P215" s="20">
        <f t="shared" si="41"/>
        <v>104192628</v>
      </c>
      <c r="Q215" s="17">
        <v>125378584</v>
      </c>
      <c r="R215" s="17">
        <v>0</v>
      </c>
      <c r="S215" s="21">
        <f t="shared" si="42"/>
        <v>125378584</v>
      </c>
      <c r="T215" s="20">
        <f t="shared" si="43"/>
        <v>301291287.75</v>
      </c>
      <c r="U215" s="22">
        <f t="shared" si="44"/>
        <v>1.139667575084153</v>
      </c>
      <c r="V215" s="22">
        <f t="shared" si="45"/>
        <v>0</v>
      </c>
      <c r="W215" s="22">
        <f t="shared" si="46"/>
        <v>1.139667575084153</v>
      </c>
      <c r="X215" s="23">
        <f t="shared" si="47"/>
        <v>0.9470912488085302</v>
      </c>
      <c r="Y215" s="23">
        <f t="shared" si="48"/>
        <v>0.6519219009113572</v>
      </c>
      <c r="Z215" s="24"/>
      <c r="AA215" s="23">
        <f t="shared" si="49"/>
        <v>2.7386807248040403</v>
      </c>
      <c r="AB215" s="34">
        <v>178391.10321489003</v>
      </c>
      <c r="AC215" s="26">
        <f t="shared" si="50"/>
        <v>4885.5627585114735</v>
      </c>
      <c r="AD215" s="28"/>
      <c r="AE215" s="29">
        <f>E215/G215</f>
        <v>18440042574.58934</v>
      </c>
      <c r="AF215" s="22">
        <f>(L215/AE215)*100</f>
        <v>0.38893660608371566</v>
      </c>
      <c r="AG215" s="22">
        <f>(P215/AE215)*100</f>
        <v>0.5650346390391692</v>
      </c>
      <c r="AH215" s="22">
        <f>(Q215/AE215)*100</f>
        <v>0.6799256752952056</v>
      </c>
      <c r="AI215" s="22">
        <f>(S215/AE215)*100</f>
        <v>0.6799256752952056</v>
      </c>
      <c r="AJ215" s="22">
        <f t="shared" si="51"/>
        <v>1.634</v>
      </c>
    </row>
    <row r="216" spans="1:36" ht="12.75">
      <c r="A216" s="13" t="s">
        <v>470</v>
      </c>
      <c r="B216" s="14" t="s">
        <v>471</v>
      </c>
      <c r="C216" s="15" t="s">
        <v>444</v>
      </c>
      <c r="D216" s="16"/>
      <c r="E216" s="35">
        <v>1812575400</v>
      </c>
      <c r="F216" s="33">
        <v>100.24</v>
      </c>
      <c r="G216" s="19">
        <f t="shared" si="39"/>
        <v>1.0024</v>
      </c>
      <c r="H216" s="17">
        <v>6745543.67</v>
      </c>
      <c r="I216" s="17">
        <v>0</v>
      </c>
      <c r="J216" s="17">
        <v>0</v>
      </c>
      <c r="K216" s="17">
        <v>267156.98</v>
      </c>
      <c r="L216" s="20">
        <f t="shared" si="40"/>
        <v>7012700.65</v>
      </c>
      <c r="M216" s="17">
        <v>10707933</v>
      </c>
      <c r="N216" s="17">
        <v>7185247.43</v>
      </c>
      <c r="O216" s="17">
        <v>0</v>
      </c>
      <c r="P216" s="20">
        <f t="shared" si="41"/>
        <v>17893180.43</v>
      </c>
      <c r="Q216" s="17">
        <v>5431461.13</v>
      </c>
      <c r="R216" s="17">
        <v>0</v>
      </c>
      <c r="S216" s="21">
        <f t="shared" si="42"/>
        <v>5431461.13</v>
      </c>
      <c r="T216" s="20">
        <f t="shared" si="43"/>
        <v>30337342.209999997</v>
      </c>
      <c r="U216" s="22">
        <f t="shared" si="44"/>
        <v>0.29965435534433493</v>
      </c>
      <c r="V216" s="22">
        <f t="shared" si="45"/>
        <v>0</v>
      </c>
      <c r="W216" s="22">
        <f t="shared" si="46"/>
        <v>0.29965435534433493</v>
      </c>
      <c r="X216" s="23">
        <f t="shared" si="47"/>
        <v>0.9871688885328578</v>
      </c>
      <c r="Y216" s="23">
        <f t="shared" si="48"/>
        <v>0.38689152738142646</v>
      </c>
      <c r="Z216" s="24"/>
      <c r="AA216" s="23">
        <f t="shared" si="49"/>
        <v>1.673714771258619</v>
      </c>
      <c r="AB216" s="34">
        <v>813266.5566037736</v>
      </c>
      <c r="AC216" s="26">
        <f t="shared" si="50"/>
        <v>13611.762487583695</v>
      </c>
      <c r="AD216" s="28"/>
      <c r="AE216" s="29">
        <f>E216/G216</f>
        <v>1808235634.4772546</v>
      </c>
      <c r="AF216" s="22">
        <f>(L216/AE216)*100</f>
        <v>0.3878200670471419</v>
      </c>
      <c r="AG216" s="22">
        <f>(P216/AE216)*100</f>
        <v>0.9895380938653365</v>
      </c>
      <c r="AH216" s="22">
        <f>(Q216/AE216)*100</f>
        <v>0.3003735257971613</v>
      </c>
      <c r="AI216" s="22">
        <f>(S216/AE216)*100</f>
        <v>0.3003735257971613</v>
      </c>
      <c r="AJ216" s="22">
        <f t="shared" si="51"/>
        <v>1.6780000000000002</v>
      </c>
    </row>
    <row r="217" spans="1:36" ht="12.75">
      <c r="A217" s="13" t="s">
        <v>472</v>
      </c>
      <c r="B217" s="14" t="s">
        <v>473</v>
      </c>
      <c r="C217" s="15" t="s">
        <v>444</v>
      </c>
      <c r="D217" s="16"/>
      <c r="E217" s="35">
        <v>4139359100</v>
      </c>
      <c r="F217" s="33">
        <v>96.12</v>
      </c>
      <c r="G217" s="19">
        <f t="shared" si="39"/>
        <v>0.9612</v>
      </c>
      <c r="H217" s="17">
        <v>16343198.61</v>
      </c>
      <c r="I217" s="17">
        <v>0</v>
      </c>
      <c r="J217" s="17">
        <v>0</v>
      </c>
      <c r="K217" s="17">
        <v>647572.25</v>
      </c>
      <c r="L217" s="20">
        <f t="shared" si="40"/>
        <v>16990770.86</v>
      </c>
      <c r="M217" s="17">
        <v>47290245.5</v>
      </c>
      <c r="N217" s="17">
        <v>0</v>
      </c>
      <c r="O217" s="17">
        <v>0</v>
      </c>
      <c r="P217" s="20">
        <f t="shared" si="41"/>
        <v>47290245.5</v>
      </c>
      <c r="Q217" s="17">
        <v>34347174.61</v>
      </c>
      <c r="R217" s="17">
        <v>0</v>
      </c>
      <c r="S217" s="21">
        <f t="shared" si="42"/>
        <v>34347174.61</v>
      </c>
      <c r="T217" s="20">
        <f t="shared" si="43"/>
        <v>98628190.97</v>
      </c>
      <c r="U217" s="22">
        <f t="shared" si="44"/>
        <v>0.8297703528548658</v>
      </c>
      <c r="V217" s="22">
        <f t="shared" si="45"/>
        <v>0</v>
      </c>
      <c r="W217" s="22">
        <f t="shared" si="46"/>
        <v>0.8297703528548658</v>
      </c>
      <c r="X217" s="23">
        <f t="shared" si="47"/>
        <v>1.1424533208534626</v>
      </c>
      <c r="Y217" s="23">
        <f t="shared" si="48"/>
        <v>0.4104686365577705</v>
      </c>
      <c r="Z217" s="24"/>
      <c r="AA217" s="23">
        <f t="shared" si="49"/>
        <v>2.382692310266099</v>
      </c>
      <c r="AB217" s="34">
        <v>400137.4347773328</v>
      </c>
      <c r="AC217" s="26">
        <f t="shared" si="50"/>
        <v>9534.043888935537</v>
      </c>
      <c r="AD217" s="28"/>
      <c r="AE217" s="29">
        <f>E217/G217</f>
        <v>4306449334.165627</v>
      </c>
      <c r="AF217" s="22">
        <f>(L217/AE217)*100</f>
        <v>0.39454245345932903</v>
      </c>
      <c r="AG217" s="22">
        <f>(P217/AE217)*100</f>
        <v>1.0981261320043483</v>
      </c>
      <c r="AH217" s="22">
        <f>(Q217/AE217)*100</f>
        <v>0.797575263164097</v>
      </c>
      <c r="AI217" s="22">
        <f>(S217/AE217)*100</f>
        <v>0.797575263164097</v>
      </c>
      <c r="AJ217" s="22">
        <f t="shared" si="51"/>
        <v>2.2910000000000004</v>
      </c>
    </row>
    <row r="218" spans="1:36" ht="12.75">
      <c r="A218" s="13" t="s">
        <v>474</v>
      </c>
      <c r="B218" s="14" t="s">
        <v>475</v>
      </c>
      <c r="C218" s="15" t="s">
        <v>444</v>
      </c>
      <c r="D218" s="16"/>
      <c r="E218" s="35">
        <v>1601318870</v>
      </c>
      <c r="F218" s="33">
        <v>89.8</v>
      </c>
      <c r="G218" s="19">
        <f t="shared" si="39"/>
        <v>0.898</v>
      </c>
      <c r="H218" s="17">
        <v>6942079.57</v>
      </c>
      <c r="I218" s="17">
        <v>0</v>
      </c>
      <c r="J218" s="17">
        <v>0</v>
      </c>
      <c r="K218" s="17">
        <v>275417.96</v>
      </c>
      <c r="L218" s="20">
        <f t="shared" si="40"/>
        <v>7217497.53</v>
      </c>
      <c r="M218" s="17">
        <v>9660225</v>
      </c>
      <c r="N218" s="17">
        <v>0</v>
      </c>
      <c r="O218" s="17">
        <v>543801.36</v>
      </c>
      <c r="P218" s="20">
        <f t="shared" si="41"/>
        <v>10204026.36</v>
      </c>
      <c r="Q218" s="17">
        <v>34430072.5</v>
      </c>
      <c r="R218" s="17">
        <v>0</v>
      </c>
      <c r="S218" s="21">
        <f t="shared" si="42"/>
        <v>34430072.5</v>
      </c>
      <c r="T218" s="20">
        <f t="shared" si="43"/>
        <v>51851596.39</v>
      </c>
      <c r="U218" s="22">
        <f t="shared" si="44"/>
        <v>2.150107211313884</v>
      </c>
      <c r="V218" s="22">
        <f t="shared" si="45"/>
        <v>0</v>
      </c>
      <c r="W218" s="22">
        <f t="shared" si="46"/>
        <v>2.150107211313884</v>
      </c>
      <c r="X218" s="23">
        <f t="shared" si="47"/>
        <v>0.6372263857728723</v>
      </c>
      <c r="Y218" s="23">
        <f t="shared" si="48"/>
        <v>0.4507220682411618</v>
      </c>
      <c r="Z218" s="24"/>
      <c r="AA218" s="23">
        <f t="shared" si="49"/>
        <v>3.2380556653279178</v>
      </c>
      <c r="AB218" s="34">
        <v>244462.59393939393</v>
      </c>
      <c r="AC218" s="26">
        <f t="shared" si="50"/>
        <v>7915.834872662129</v>
      </c>
      <c r="AD218" s="28"/>
      <c r="AE218" s="29">
        <f>E218/G218</f>
        <v>1783205868.5968819</v>
      </c>
      <c r="AF218" s="22">
        <f>(L218/AE218)*100</f>
        <v>0.4047484172805633</v>
      </c>
      <c r="AG218" s="22">
        <f>(P218/AE218)*100</f>
        <v>0.5722292944240394</v>
      </c>
      <c r="AH218" s="22">
        <f>(Q218/AE218)*100</f>
        <v>1.930796275759868</v>
      </c>
      <c r="AI218" s="22">
        <f>(S218/AE218)*100</f>
        <v>1.930796275759868</v>
      </c>
      <c r="AJ218" s="22">
        <f t="shared" si="51"/>
        <v>2.908</v>
      </c>
    </row>
    <row r="219" spans="1:36" ht="12.75">
      <c r="A219" s="13" t="s">
        <v>476</v>
      </c>
      <c r="B219" s="14" t="s">
        <v>477</v>
      </c>
      <c r="C219" s="15" t="s">
        <v>444</v>
      </c>
      <c r="D219" s="16"/>
      <c r="E219" s="35">
        <v>237410798</v>
      </c>
      <c r="F219" s="33">
        <v>12.14</v>
      </c>
      <c r="G219" s="19">
        <f t="shared" si="39"/>
        <v>0.12140000000000001</v>
      </c>
      <c r="H219" s="17">
        <v>7340498.16</v>
      </c>
      <c r="I219" s="17">
        <v>0</v>
      </c>
      <c r="J219" s="17">
        <v>0</v>
      </c>
      <c r="K219" s="17">
        <v>294114.5</v>
      </c>
      <c r="L219" s="20">
        <f t="shared" si="40"/>
        <v>7634612.66</v>
      </c>
      <c r="M219" s="17">
        <v>7143456</v>
      </c>
      <c r="N219" s="17">
        <v>7582113.64</v>
      </c>
      <c r="O219" s="17">
        <v>0</v>
      </c>
      <c r="P219" s="20">
        <f t="shared" si="41"/>
        <v>14725569.64</v>
      </c>
      <c r="Q219" s="17">
        <v>7982183.14</v>
      </c>
      <c r="R219" s="17">
        <v>94964.32</v>
      </c>
      <c r="S219" s="21">
        <f t="shared" si="42"/>
        <v>8077147.46</v>
      </c>
      <c r="T219" s="20">
        <f t="shared" si="43"/>
        <v>30437329.76</v>
      </c>
      <c r="U219" s="22">
        <f t="shared" si="44"/>
        <v>3.3621820099353696</v>
      </c>
      <c r="V219" s="22">
        <f t="shared" si="45"/>
        <v>0.04000000033696867</v>
      </c>
      <c r="W219" s="22">
        <f t="shared" si="46"/>
        <v>3.402182010272338</v>
      </c>
      <c r="X219" s="23">
        <f t="shared" si="47"/>
        <v>6.202569455160165</v>
      </c>
      <c r="Y219" s="23">
        <f t="shared" si="48"/>
        <v>3.215781558511926</v>
      </c>
      <c r="Z219" s="24"/>
      <c r="AA219" s="23">
        <f t="shared" si="49"/>
        <v>12.82053302394443</v>
      </c>
      <c r="AB219" s="34">
        <v>63984.39951338199</v>
      </c>
      <c r="AC219" s="26">
        <f t="shared" si="50"/>
        <v>8203.141069785677</v>
      </c>
      <c r="AD219" s="28"/>
      <c r="AE219" s="29">
        <f>E219/G219</f>
        <v>1955607891.2685337</v>
      </c>
      <c r="AF219" s="22">
        <f>(L219/AE219)*100</f>
        <v>0.39039588120334784</v>
      </c>
      <c r="AG219" s="22">
        <f>(P219/AE219)*100</f>
        <v>0.7529919318564441</v>
      </c>
      <c r="AH219" s="22">
        <f>(Q219/AE219)*100</f>
        <v>0.4081688960061539</v>
      </c>
      <c r="AI219" s="22">
        <f>(S219/AE219)*100</f>
        <v>0.41302489604706183</v>
      </c>
      <c r="AJ219" s="22">
        <f t="shared" si="51"/>
        <v>1.556</v>
      </c>
    </row>
    <row r="220" spans="1:36" ht="12.75">
      <c r="A220" s="13" t="s">
        <v>478</v>
      </c>
      <c r="B220" s="14" t="s">
        <v>479</v>
      </c>
      <c r="C220" s="15" t="s">
        <v>444</v>
      </c>
      <c r="D220" s="16"/>
      <c r="E220" s="35">
        <v>2863864902</v>
      </c>
      <c r="F220" s="33">
        <v>100.7</v>
      </c>
      <c r="G220" s="19">
        <f t="shared" si="39"/>
        <v>1.0070000000000001</v>
      </c>
      <c r="H220" s="17">
        <v>10704041.47</v>
      </c>
      <c r="I220" s="17">
        <v>0</v>
      </c>
      <c r="J220" s="17">
        <v>0</v>
      </c>
      <c r="K220" s="17">
        <v>423946.17</v>
      </c>
      <c r="L220" s="20">
        <f t="shared" si="40"/>
        <v>11127987.64</v>
      </c>
      <c r="M220" s="17">
        <v>0</v>
      </c>
      <c r="N220" s="17">
        <v>40831946.66</v>
      </c>
      <c r="O220" s="17">
        <v>0</v>
      </c>
      <c r="P220" s="20">
        <f t="shared" si="41"/>
        <v>40831946.66</v>
      </c>
      <c r="Q220" s="17">
        <v>20264016.84</v>
      </c>
      <c r="R220" s="17">
        <v>286698</v>
      </c>
      <c r="S220" s="21">
        <f t="shared" si="42"/>
        <v>20550714.84</v>
      </c>
      <c r="T220" s="20">
        <f t="shared" si="43"/>
        <v>72510649.14</v>
      </c>
      <c r="U220" s="22">
        <f t="shared" si="44"/>
        <v>0.7075758645545215</v>
      </c>
      <c r="V220" s="22">
        <f t="shared" si="45"/>
        <v>0.010010877251918638</v>
      </c>
      <c r="W220" s="22">
        <f t="shared" si="46"/>
        <v>0.7175867418064401</v>
      </c>
      <c r="X220" s="23">
        <f t="shared" si="47"/>
        <v>1.4257637164198884</v>
      </c>
      <c r="Y220" s="23">
        <f t="shared" si="48"/>
        <v>0.38856538352171194</v>
      </c>
      <c r="Z220" s="24"/>
      <c r="AA220" s="23">
        <f t="shared" si="49"/>
        <v>2.5319158417480407</v>
      </c>
      <c r="AB220" s="34">
        <v>585042.4079579236</v>
      </c>
      <c r="AC220" s="26">
        <f t="shared" si="50"/>
        <v>14812.781408030867</v>
      </c>
      <c r="AD220" s="28"/>
      <c r="AE220" s="29">
        <f>E220/G220</f>
        <v>2843957201.5888777</v>
      </c>
      <c r="AF220" s="22">
        <f>(L220/AE220)*100</f>
        <v>0.391285341206364</v>
      </c>
      <c r="AG220" s="22">
        <f>(P220/AE220)*100</f>
        <v>1.4357440624348277</v>
      </c>
      <c r="AH220" s="22">
        <f>(Q220/AE220)*100</f>
        <v>0.7125288956064032</v>
      </c>
      <c r="AI220" s="22">
        <f>(S220/AE220)*100</f>
        <v>0.7226098489990853</v>
      </c>
      <c r="AJ220" s="22">
        <f t="shared" si="51"/>
        <v>2.55</v>
      </c>
    </row>
    <row r="221" spans="1:36" ht="12.75">
      <c r="A221" s="13" t="s">
        <v>480</v>
      </c>
      <c r="B221" s="14" t="s">
        <v>481</v>
      </c>
      <c r="C221" s="15" t="s">
        <v>444</v>
      </c>
      <c r="D221" s="16"/>
      <c r="E221" s="35">
        <v>506283100</v>
      </c>
      <c r="F221" s="33">
        <v>20.71</v>
      </c>
      <c r="G221" s="19">
        <f t="shared" si="39"/>
        <v>0.2071</v>
      </c>
      <c r="H221" s="17">
        <v>9754047.95</v>
      </c>
      <c r="I221" s="17">
        <v>0</v>
      </c>
      <c r="J221" s="17">
        <v>0</v>
      </c>
      <c r="K221" s="17">
        <v>386242.52</v>
      </c>
      <c r="L221" s="20">
        <f t="shared" si="40"/>
        <v>10140290.469999999</v>
      </c>
      <c r="M221" s="17">
        <v>27337892</v>
      </c>
      <c r="N221" s="17">
        <v>0</v>
      </c>
      <c r="O221" s="17">
        <v>0</v>
      </c>
      <c r="P221" s="20">
        <f t="shared" si="41"/>
        <v>27337892</v>
      </c>
      <c r="Q221" s="17">
        <v>12725865.86</v>
      </c>
      <c r="R221" s="17">
        <v>0</v>
      </c>
      <c r="S221" s="21">
        <f t="shared" si="42"/>
        <v>12725865.86</v>
      </c>
      <c r="T221" s="20">
        <f t="shared" si="43"/>
        <v>50204048.33</v>
      </c>
      <c r="U221" s="22">
        <f t="shared" si="44"/>
        <v>2.513586935846762</v>
      </c>
      <c r="V221" s="22">
        <f t="shared" si="45"/>
        <v>0</v>
      </c>
      <c r="W221" s="22">
        <f t="shared" si="46"/>
        <v>2.513586935846762</v>
      </c>
      <c r="X221" s="23">
        <f t="shared" si="47"/>
        <v>5.399724383452657</v>
      </c>
      <c r="Y221" s="23">
        <f t="shared" si="48"/>
        <v>2.0028893854051217</v>
      </c>
      <c r="Z221" s="24"/>
      <c r="AA221" s="23">
        <f t="shared" si="49"/>
        <v>9.916200704704542</v>
      </c>
      <c r="AB221" s="34">
        <v>91872.97017398509</v>
      </c>
      <c r="AC221" s="26">
        <f t="shared" si="50"/>
        <v>9110.308115825703</v>
      </c>
      <c r="AD221" s="28"/>
      <c r="AE221" s="29">
        <f>E221/G221</f>
        <v>2444631096.0888457</v>
      </c>
      <c r="AF221" s="22">
        <f>(L221/AE221)*100</f>
        <v>0.4147983917174008</v>
      </c>
      <c r="AG221" s="22">
        <f>(P221/AE221)*100</f>
        <v>1.1182829198130455</v>
      </c>
      <c r="AH221" s="22">
        <f>(Q221/AE221)*100</f>
        <v>0.5205638544138645</v>
      </c>
      <c r="AI221" s="22">
        <f>(S221/AE221)*100</f>
        <v>0.5205638544138645</v>
      </c>
      <c r="AJ221" s="22">
        <f t="shared" si="51"/>
        <v>2.0540000000000003</v>
      </c>
    </row>
    <row r="222" spans="1:36" ht="12.75">
      <c r="A222" s="13" t="s">
        <v>482</v>
      </c>
      <c r="B222" s="14" t="s">
        <v>483</v>
      </c>
      <c r="C222" s="15" t="s">
        <v>444</v>
      </c>
      <c r="D222" s="16"/>
      <c r="E222" s="35">
        <v>1139893100</v>
      </c>
      <c r="F222" s="33">
        <v>44.54</v>
      </c>
      <c r="G222" s="19">
        <f t="shared" si="39"/>
        <v>0.4454</v>
      </c>
      <c r="H222" s="17">
        <v>9708691.74</v>
      </c>
      <c r="I222" s="17">
        <v>0</v>
      </c>
      <c r="J222" s="17">
        <v>0</v>
      </c>
      <c r="K222" s="17">
        <v>384545.14</v>
      </c>
      <c r="L222" s="20">
        <f t="shared" si="40"/>
        <v>10093236.88</v>
      </c>
      <c r="M222" s="17">
        <v>0</v>
      </c>
      <c r="N222" s="17">
        <v>24350499.41</v>
      </c>
      <c r="O222" s="17">
        <v>0</v>
      </c>
      <c r="P222" s="20">
        <f t="shared" si="41"/>
        <v>24350499.41</v>
      </c>
      <c r="Q222" s="17">
        <v>11452900.14</v>
      </c>
      <c r="R222" s="17">
        <v>0</v>
      </c>
      <c r="S222" s="21">
        <f t="shared" si="42"/>
        <v>11452900.14</v>
      </c>
      <c r="T222" s="20">
        <f t="shared" si="43"/>
        <v>45896636.43</v>
      </c>
      <c r="U222" s="22">
        <f t="shared" si="44"/>
        <v>1.0047345790583346</v>
      </c>
      <c r="V222" s="22">
        <f t="shared" si="45"/>
        <v>0</v>
      </c>
      <c r="W222" s="22">
        <f t="shared" si="46"/>
        <v>1.0047345790583346</v>
      </c>
      <c r="X222" s="23">
        <f t="shared" si="47"/>
        <v>2.136209036619311</v>
      </c>
      <c r="Y222" s="23">
        <f t="shared" si="48"/>
        <v>0.8854546869351171</v>
      </c>
      <c r="Z222" s="24"/>
      <c r="AA222" s="23">
        <f t="shared" si="49"/>
        <v>4.026398302612763</v>
      </c>
      <c r="AB222" s="34">
        <v>223948.87239508991</v>
      </c>
      <c r="AC222" s="26">
        <f t="shared" si="50"/>
        <v>9017.073596836322</v>
      </c>
      <c r="AD222" s="28"/>
      <c r="AE222" s="29">
        <f>E222/G222</f>
        <v>2559257072.2945666</v>
      </c>
      <c r="AF222" s="22">
        <f>(L222/AE222)*100</f>
        <v>0.3943815175609012</v>
      </c>
      <c r="AG222" s="22">
        <f>(P222/AE222)*100</f>
        <v>0.9514675049102411</v>
      </c>
      <c r="AH222" s="22">
        <f>(Q222/AE222)*100</f>
        <v>0.44750878151258217</v>
      </c>
      <c r="AI222" s="22">
        <f>(S222/AE222)*100</f>
        <v>0.44750878151258217</v>
      </c>
      <c r="AJ222" s="22">
        <f t="shared" si="51"/>
        <v>1.793</v>
      </c>
    </row>
    <row r="223" spans="1:36" ht="12.75">
      <c r="A223" s="13" t="s">
        <v>484</v>
      </c>
      <c r="B223" s="14" t="s">
        <v>485</v>
      </c>
      <c r="C223" s="15" t="s">
        <v>444</v>
      </c>
      <c r="D223" s="16"/>
      <c r="E223" s="35">
        <v>1547256205</v>
      </c>
      <c r="F223" s="33">
        <v>22.81</v>
      </c>
      <c r="G223" s="19">
        <f t="shared" si="39"/>
        <v>0.2281</v>
      </c>
      <c r="H223" s="17">
        <v>26636590.24</v>
      </c>
      <c r="I223" s="17">
        <v>0</v>
      </c>
      <c r="J223" s="17">
        <v>0</v>
      </c>
      <c r="K223" s="17">
        <v>1057036.04</v>
      </c>
      <c r="L223" s="20">
        <f t="shared" si="40"/>
        <v>27693626.279999997</v>
      </c>
      <c r="M223" s="17">
        <v>113919088</v>
      </c>
      <c r="N223" s="17">
        <v>0</v>
      </c>
      <c r="O223" s="17">
        <v>0</v>
      </c>
      <c r="P223" s="20">
        <f t="shared" si="41"/>
        <v>113919088</v>
      </c>
      <c r="Q223" s="17">
        <v>52361570</v>
      </c>
      <c r="R223" s="17">
        <v>154725.62</v>
      </c>
      <c r="S223" s="21">
        <f t="shared" si="42"/>
        <v>52516295.62</v>
      </c>
      <c r="T223" s="20">
        <f t="shared" si="43"/>
        <v>194129009.9</v>
      </c>
      <c r="U223" s="22">
        <f t="shared" si="44"/>
        <v>3.3841564073740455</v>
      </c>
      <c r="V223" s="22">
        <f t="shared" si="45"/>
        <v>0.009999999967684732</v>
      </c>
      <c r="W223" s="22">
        <f t="shared" si="46"/>
        <v>3.39415640734173</v>
      </c>
      <c r="X223" s="23">
        <f t="shared" si="47"/>
        <v>7.362651875744134</v>
      </c>
      <c r="Y223" s="23">
        <f t="shared" si="48"/>
        <v>1.78985394859024</v>
      </c>
      <c r="Z223" s="24"/>
      <c r="AA223" s="23">
        <f t="shared" si="49"/>
        <v>12.546662231676104</v>
      </c>
      <c r="AB223" s="34">
        <v>94534.26364887597</v>
      </c>
      <c r="AC223" s="26">
        <f t="shared" si="50"/>
        <v>11860.894753226634</v>
      </c>
      <c r="AD223" s="28"/>
      <c r="AE223" s="29">
        <f>E223/G223</f>
        <v>6783236321.78869</v>
      </c>
      <c r="AF223" s="22">
        <f>(L223/AE223)*100</f>
        <v>0.4082656856734337</v>
      </c>
      <c r="AG223" s="22">
        <f>(P223/AE223)*100</f>
        <v>1.679420892857237</v>
      </c>
      <c r="AH223" s="22">
        <f>(Q223/AE223)*100</f>
        <v>0.7719260765220197</v>
      </c>
      <c r="AI223" s="22">
        <f>(S223/AE223)*100</f>
        <v>0.7742070765146486</v>
      </c>
      <c r="AJ223" s="22">
        <f t="shared" si="51"/>
        <v>2.861</v>
      </c>
    </row>
    <row r="224" spans="1:36" ht="12.75">
      <c r="A224" s="13" t="s">
        <v>486</v>
      </c>
      <c r="B224" s="14" t="s">
        <v>487</v>
      </c>
      <c r="C224" s="15" t="s">
        <v>488</v>
      </c>
      <c r="D224" s="16"/>
      <c r="E224" s="35">
        <v>285916873</v>
      </c>
      <c r="F224" s="33">
        <v>54.97</v>
      </c>
      <c r="G224" s="19">
        <f t="shared" si="39"/>
        <v>0.5497</v>
      </c>
      <c r="H224" s="17">
        <v>2717033.2</v>
      </c>
      <c r="I224" s="17">
        <v>218474.21</v>
      </c>
      <c r="J224" s="17">
        <v>0</v>
      </c>
      <c r="K224" s="17">
        <v>213313.87</v>
      </c>
      <c r="L224" s="20">
        <f t="shared" si="40"/>
        <v>3148821.2800000003</v>
      </c>
      <c r="M224" s="17">
        <v>7165656</v>
      </c>
      <c r="N224" s="17">
        <v>0</v>
      </c>
      <c r="O224" s="17">
        <v>0</v>
      </c>
      <c r="P224" s="20">
        <f t="shared" si="41"/>
        <v>7165656</v>
      </c>
      <c r="Q224" s="17">
        <v>3720000</v>
      </c>
      <c r="R224" s="17">
        <v>0</v>
      </c>
      <c r="S224" s="21">
        <f t="shared" si="42"/>
        <v>3720000</v>
      </c>
      <c r="T224" s="20">
        <f t="shared" si="43"/>
        <v>14034477.280000001</v>
      </c>
      <c r="U224" s="22">
        <f t="shared" si="44"/>
        <v>1.3010774638683182</v>
      </c>
      <c r="V224" s="22">
        <f t="shared" si="45"/>
        <v>0</v>
      </c>
      <c r="W224" s="22">
        <f t="shared" si="46"/>
        <v>1.3010774638683182</v>
      </c>
      <c r="X224" s="23">
        <f t="shared" si="47"/>
        <v>2.506202563288386</v>
      </c>
      <c r="Y224" s="23">
        <f t="shared" si="48"/>
        <v>1.101306560526073</v>
      </c>
      <c r="Z224" s="24"/>
      <c r="AA224" s="23">
        <f t="shared" si="49"/>
        <v>4.908586587682778</v>
      </c>
      <c r="AB224" s="34">
        <v>97397.09972189114</v>
      </c>
      <c r="AC224" s="26">
        <f t="shared" si="50"/>
        <v>4780.820973740769</v>
      </c>
      <c r="AD224" s="28"/>
      <c r="AE224" s="29">
        <f>E224/G224</f>
        <v>520132568.6738221</v>
      </c>
      <c r="AF224" s="22">
        <f>(L224/AE224)*100</f>
        <v>0.6053882163211823</v>
      </c>
      <c r="AG224" s="22">
        <f>(P224/AE224)*100</f>
        <v>1.377659549039626</v>
      </c>
      <c r="AH224" s="22">
        <f>(Q224/AE224)*100</f>
        <v>0.7152022818884145</v>
      </c>
      <c r="AI224" s="22">
        <f>(S224/AE224)*100</f>
        <v>0.7152022818884145</v>
      </c>
      <c r="AJ224" s="22">
        <f t="shared" si="51"/>
        <v>2.698</v>
      </c>
    </row>
    <row r="225" spans="1:36" ht="12.75">
      <c r="A225" s="13" t="s">
        <v>489</v>
      </c>
      <c r="B225" s="14" t="s">
        <v>490</v>
      </c>
      <c r="C225" s="15" t="s">
        <v>488</v>
      </c>
      <c r="D225" s="16"/>
      <c r="E225" s="35">
        <v>1741487298</v>
      </c>
      <c r="F225" s="33">
        <v>56.46</v>
      </c>
      <c r="G225" s="19">
        <f t="shared" si="39"/>
        <v>0.5646</v>
      </c>
      <c r="H225" s="17">
        <v>16174223.51</v>
      </c>
      <c r="I225" s="17">
        <v>0</v>
      </c>
      <c r="J225" s="17">
        <v>0</v>
      </c>
      <c r="K225" s="17">
        <v>1269819.94</v>
      </c>
      <c r="L225" s="20">
        <f t="shared" si="40"/>
        <v>17444043.45</v>
      </c>
      <c r="M225" s="17">
        <v>34649789</v>
      </c>
      <c r="N225" s="17">
        <v>0</v>
      </c>
      <c r="O225" s="17">
        <v>0</v>
      </c>
      <c r="P225" s="20">
        <f t="shared" si="41"/>
        <v>34649789</v>
      </c>
      <c r="Q225" s="17">
        <v>16920208.47</v>
      </c>
      <c r="R225" s="17">
        <v>0</v>
      </c>
      <c r="S225" s="21">
        <f t="shared" si="42"/>
        <v>16920208.47</v>
      </c>
      <c r="T225" s="20">
        <f t="shared" si="43"/>
        <v>69014040.92</v>
      </c>
      <c r="U225" s="22">
        <f t="shared" si="44"/>
        <v>0.9715952846415764</v>
      </c>
      <c r="V225" s="22">
        <f t="shared" si="45"/>
        <v>0</v>
      </c>
      <c r="W225" s="22">
        <f t="shared" si="46"/>
        <v>0.9715952846415764</v>
      </c>
      <c r="X225" s="23">
        <f t="shared" si="47"/>
        <v>1.9896664787502805</v>
      </c>
      <c r="Y225" s="23">
        <f t="shared" si="48"/>
        <v>1.0016750320277097</v>
      </c>
      <c r="Z225" s="24"/>
      <c r="AA225" s="23">
        <f t="shared" si="49"/>
        <v>3.9629367954195667</v>
      </c>
      <c r="AB225" s="34">
        <v>113383.57458785686</v>
      </c>
      <c r="AC225" s="26">
        <f t="shared" si="50"/>
        <v>4493.319397304169</v>
      </c>
      <c r="AD225" s="28"/>
      <c r="AE225" s="29">
        <f>E225/G225</f>
        <v>3084462093.5175347</v>
      </c>
      <c r="AF225" s="22">
        <f>(L225/AE225)*100</f>
        <v>0.5655457230828449</v>
      </c>
      <c r="AG225" s="22">
        <f>(P225/AE225)*100</f>
        <v>1.1233656939024081</v>
      </c>
      <c r="AH225" s="22">
        <f>(Q225/AE225)*100</f>
        <v>0.548562697708634</v>
      </c>
      <c r="AI225" s="22">
        <f>(S225/AE225)*100</f>
        <v>0.548562697708634</v>
      </c>
      <c r="AJ225" s="22">
        <f t="shared" si="51"/>
        <v>2.238</v>
      </c>
    </row>
    <row r="226" spans="1:36" ht="12.75">
      <c r="A226" s="13" t="s">
        <v>491</v>
      </c>
      <c r="B226" s="14" t="s">
        <v>492</v>
      </c>
      <c r="C226" s="15" t="s">
        <v>488</v>
      </c>
      <c r="D226" s="16"/>
      <c r="E226" s="35">
        <v>568500402</v>
      </c>
      <c r="F226" s="33">
        <v>51.98</v>
      </c>
      <c r="G226" s="19">
        <f t="shared" si="39"/>
        <v>0.5197999999999999</v>
      </c>
      <c r="H226" s="17">
        <v>5665371.72</v>
      </c>
      <c r="I226" s="17">
        <v>455525.95</v>
      </c>
      <c r="J226" s="17">
        <v>0</v>
      </c>
      <c r="K226" s="17">
        <v>444782.9</v>
      </c>
      <c r="L226" s="20">
        <f t="shared" si="40"/>
        <v>6565680.57</v>
      </c>
      <c r="M226" s="17">
        <v>8685172</v>
      </c>
      <c r="N226" s="17">
        <v>6105796.64</v>
      </c>
      <c r="O226" s="17">
        <v>0</v>
      </c>
      <c r="P226" s="20">
        <f t="shared" si="41"/>
        <v>14790968.64</v>
      </c>
      <c r="Q226" s="17">
        <v>1955894.22</v>
      </c>
      <c r="R226" s="17">
        <v>170550.12</v>
      </c>
      <c r="S226" s="21">
        <f t="shared" si="42"/>
        <v>2126444.34</v>
      </c>
      <c r="T226" s="20">
        <f t="shared" si="43"/>
        <v>23483093.55</v>
      </c>
      <c r="U226" s="22">
        <f t="shared" si="44"/>
        <v>0.34404447439599173</v>
      </c>
      <c r="V226" s="22">
        <f t="shared" si="45"/>
        <v>0.029999999894459176</v>
      </c>
      <c r="W226" s="22">
        <f t="shared" si="46"/>
        <v>0.37404447429045085</v>
      </c>
      <c r="X226" s="23">
        <f t="shared" si="47"/>
        <v>2.6017516589196714</v>
      </c>
      <c r="Y226" s="23">
        <f t="shared" si="48"/>
        <v>1.1549122123575915</v>
      </c>
      <c r="Z226" s="24"/>
      <c r="AA226" s="23">
        <f t="shared" si="49"/>
        <v>4.130708345567713</v>
      </c>
      <c r="AB226" s="34">
        <v>167400.4738071405</v>
      </c>
      <c r="AC226" s="26">
        <f t="shared" si="50"/>
        <v>6914.825342071446</v>
      </c>
      <c r="AD226" s="28"/>
      <c r="AE226" s="29">
        <f>E226/G226</f>
        <v>1093690654.0977302</v>
      </c>
      <c r="AF226" s="22">
        <f>(L226/AE226)*100</f>
        <v>0.6003233679834759</v>
      </c>
      <c r="AG226" s="22">
        <f>(P226/AE226)*100</f>
        <v>1.3523905123064448</v>
      </c>
      <c r="AH226" s="22">
        <f>(Q226/AE226)*100</f>
        <v>0.17883431779103645</v>
      </c>
      <c r="AI226" s="22">
        <f>(S226/AE226)*100</f>
        <v>0.1944283177361763</v>
      </c>
      <c r="AJ226" s="22">
        <f t="shared" si="51"/>
        <v>2.146</v>
      </c>
    </row>
    <row r="227" spans="1:36" ht="12.75">
      <c r="A227" s="13" t="s">
        <v>493</v>
      </c>
      <c r="B227" s="14" t="s">
        <v>494</v>
      </c>
      <c r="C227" s="15" t="s">
        <v>488</v>
      </c>
      <c r="D227" s="16"/>
      <c r="E227" s="35">
        <v>395818503</v>
      </c>
      <c r="F227" s="33">
        <v>99.07</v>
      </c>
      <c r="G227" s="19">
        <f t="shared" si="39"/>
        <v>0.9906999999999999</v>
      </c>
      <c r="H227" s="17">
        <v>1996275.39</v>
      </c>
      <c r="I227" s="17">
        <v>160512.15</v>
      </c>
      <c r="J227" s="17">
        <v>0</v>
      </c>
      <c r="K227" s="17">
        <v>156721.36</v>
      </c>
      <c r="L227" s="20">
        <f t="shared" si="40"/>
        <v>2313508.9</v>
      </c>
      <c r="M227" s="17">
        <v>2327311</v>
      </c>
      <c r="N227" s="17">
        <v>2274165.12</v>
      </c>
      <c r="O227" s="17">
        <v>0</v>
      </c>
      <c r="P227" s="20">
        <f t="shared" si="41"/>
        <v>4601476.12</v>
      </c>
      <c r="Q227" s="17">
        <v>2141300</v>
      </c>
      <c r="R227" s="17">
        <v>39581</v>
      </c>
      <c r="S227" s="21">
        <f t="shared" si="42"/>
        <v>2180881</v>
      </c>
      <c r="T227" s="20">
        <f t="shared" si="43"/>
        <v>9095866.02</v>
      </c>
      <c r="U227" s="22">
        <f t="shared" si="44"/>
        <v>0.5409802684236821</v>
      </c>
      <c r="V227" s="22">
        <f t="shared" si="45"/>
        <v>0.009999785179319928</v>
      </c>
      <c r="W227" s="22">
        <f t="shared" si="46"/>
        <v>0.550980053603002</v>
      </c>
      <c r="X227" s="23">
        <f t="shared" si="47"/>
        <v>1.162521732845824</v>
      </c>
      <c r="Y227" s="23">
        <f t="shared" si="48"/>
        <v>0.5844873047786753</v>
      </c>
      <c r="Z227" s="37">
        <v>0.026</v>
      </c>
      <c r="AA227" s="23">
        <f t="shared" si="49"/>
        <v>2.2719890912275016</v>
      </c>
      <c r="AB227" s="34">
        <v>232115.88720770288</v>
      </c>
      <c r="AC227" s="26">
        <f t="shared" si="50"/>
        <v>5273.647636364941</v>
      </c>
      <c r="AD227" s="28"/>
      <c r="AE227" s="29">
        <f>E227/G227</f>
        <v>399534170.7883315</v>
      </c>
      <c r="AF227" s="22">
        <f>(L227/AE227)*100</f>
        <v>0.5790515728442336</v>
      </c>
      <c r="AG227" s="22">
        <f>(P227/AE227)*100</f>
        <v>1.1517102807303579</v>
      </c>
      <c r="AH227" s="22">
        <f>(Q227/AE227)*100</f>
        <v>0.5359491519273418</v>
      </c>
      <c r="AI227" s="22">
        <f>(S227/AE227)*100</f>
        <v>0.545855939104494</v>
      </c>
      <c r="AJ227" s="22">
        <f t="shared" si="51"/>
        <v>2.277</v>
      </c>
    </row>
    <row r="228" spans="1:36" ht="12.75">
      <c r="A228" s="13" t="s">
        <v>495</v>
      </c>
      <c r="B228" s="14" t="s">
        <v>496</v>
      </c>
      <c r="C228" s="15" t="s">
        <v>488</v>
      </c>
      <c r="D228" s="16"/>
      <c r="E228" s="35">
        <v>804207760</v>
      </c>
      <c r="F228" s="33">
        <v>53.97</v>
      </c>
      <c r="G228" s="19">
        <f t="shared" si="39"/>
        <v>0.5397</v>
      </c>
      <c r="H228" s="17">
        <v>7849074.03</v>
      </c>
      <c r="I228" s="17">
        <v>0</v>
      </c>
      <c r="J228" s="17">
        <v>0</v>
      </c>
      <c r="K228" s="17">
        <v>616230.6</v>
      </c>
      <c r="L228" s="20">
        <f t="shared" si="40"/>
        <v>8465304.63</v>
      </c>
      <c r="M228" s="17">
        <v>8147830</v>
      </c>
      <c r="N228" s="17">
        <v>9216907.88</v>
      </c>
      <c r="O228" s="17">
        <v>0</v>
      </c>
      <c r="P228" s="20">
        <f t="shared" si="41"/>
        <v>17364737.880000003</v>
      </c>
      <c r="Q228" s="17">
        <v>6523794.88</v>
      </c>
      <c r="R228" s="17">
        <v>80420</v>
      </c>
      <c r="S228" s="21">
        <f t="shared" si="42"/>
        <v>6604214.88</v>
      </c>
      <c r="T228" s="20">
        <f t="shared" si="43"/>
        <v>32434257.390000004</v>
      </c>
      <c r="U228" s="22">
        <f t="shared" si="44"/>
        <v>0.8112076511174177</v>
      </c>
      <c r="V228" s="22">
        <f t="shared" si="45"/>
        <v>0.00999990350752149</v>
      </c>
      <c r="W228" s="22">
        <f t="shared" si="46"/>
        <v>0.8212075546249392</v>
      </c>
      <c r="X228" s="23">
        <f t="shared" si="47"/>
        <v>2.159235305065945</v>
      </c>
      <c r="Y228" s="23">
        <f t="shared" si="48"/>
        <v>1.0526265787338336</v>
      </c>
      <c r="Z228" s="24"/>
      <c r="AA228" s="23">
        <f t="shared" si="49"/>
        <v>4.033069438424718</v>
      </c>
      <c r="AB228" s="34">
        <v>121919.35261707989</v>
      </c>
      <c r="AC228" s="26">
        <f t="shared" si="50"/>
        <v>4917.092149924715</v>
      </c>
      <c r="AD228" s="28"/>
      <c r="AE228" s="29">
        <f>E228/G228</f>
        <v>1490101463.7761722</v>
      </c>
      <c r="AF228" s="22">
        <f>(L228/AE228)*100</f>
        <v>0.56810256454265</v>
      </c>
      <c r="AG228" s="22">
        <f>(P228/AE228)*100</f>
        <v>1.1653392941440903</v>
      </c>
      <c r="AH228" s="22">
        <f>(Q228/AE228)*100</f>
        <v>0.4378087693080702</v>
      </c>
      <c r="AI228" s="22">
        <f>(S228/AE228)*100</f>
        <v>0.44320571723107965</v>
      </c>
      <c r="AJ228" s="22">
        <f t="shared" si="51"/>
        <v>2.176</v>
      </c>
    </row>
    <row r="229" spans="1:36" ht="12.75">
      <c r="A229" s="13" t="s">
        <v>497</v>
      </c>
      <c r="B229" s="14" t="s">
        <v>498</v>
      </c>
      <c r="C229" s="15" t="s">
        <v>488</v>
      </c>
      <c r="D229" s="32"/>
      <c r="E229" s="35">
        <v>677592216</v>
      </c>
      <c r="F229" s="33">
        <v>54.85</v>
      </c>
      <c r="G229" s="19">
        <f t="shared" si="39"/>
        <v>0.5485</v>
      </c>
      <c r="H229" s="17">
        <v>6211439.56</v>
      </c>
      <c r="I229" s="17">
        <v>499449.69</v>
      </c>
      <c r="J229" s="17">
        <v>0</v>
      </c>
      <c r="K229" s="17">
        <v>487659.14</v>
      </c>
      <c r="L229" s="20">
        <f t="shared" si="40"/>
        <v>7198548.39</v>
      </c>
      <c r="M229" s="17">
        <v>17204421</v>
      </c>
      <c r="N229" s="17">
        <v>0</v>
      </c>
      <c r="O229" s="17">
        <v>0</v>
      </c>
      <c r="P229" s="20">
        <f t="shared" si="41"/>
        <v>17204421</v>
      </c>
      <c r="Q229" s="17">
        <v>11136000</v>
      </c>
      <c r="R229" s="17">
        <v>0</v>
      </c>
      <c r="S229" s="21">
        <f t="shared" si="42"/>
        <v>11136000</v>
      </c>
      <c r="T229" s="20">
        <f t="shared" si="43"/>
        <v>35538969.39</v>
      </c>
      <c r="U229" s="22">
        <f t="shared" si="44"/>
        <v>1.6434663411186532</v>
      </c>
      <c r="V229" s="22">
        <f t="shared" si="45"/>
        <v>0</v>
      </c>
      <c r="W229" s="22">
        <f t="shared" si="46"/>
        <v>1.6434663411186532</v>
      </c>
      <c r="X229" s="23">
        <f t="shared" si="47"/>
        <v>2.5390523376378336</v>
      </c>
      <c r="Y229" s="23">
        <f t="shared" si="48"/>
        <v>1.0623717657937204</v>
      </c>
      <c r="Z229" s="24"/>
      <c r="AA229" s="23">
        <f t="shared" si="49"/>
        <v>5.244890444550207</v>
      </c>
      <c r="AB229" s="34">
        <v>107854.79073719992</v>
      </c>
      <c r="AC229" s="26">
        <f t="shared" si="50"/>
        <v>5656.86561336502</v>
      </c>
      <c r="AD229" s="28"/>
      <c r="AE229" s="29">
        <f>E229/G229</f>
        <v>1235354997.265269</v>
      </c>
      <c r="AF229" s="22">
        <f>(L229/AE229)*100</f>
        <v>0.5827109135378555</v>
      </c>
      <c r="AG229" s="22">
        <f>(P229/AE229)*100</f>
        <v>1.3926702071943515</v>
      </c>
      <c r="AH229" s="22">
        <f>(Q229/AE229)*100</f>
        <v>0.9014412881035812</v>
      </c>
      <c r="AI229" s="22">
        <f>(S229/AE229)*100</f>
        <v>0.9014412881035812</v>
      </c>
      <c r="AJ229" s="22">
        <f t="shared" si="51"/>
        <v>2.877</v>
      </c>
    </row>
    <row r="230" spans="1:36" ht="12.75">
      <c r="A230" s="13" t="s">
        <v>499</v>
      </c>
      <c r="B230" s="14" t="s">
        <v>425</v>
      </c>
      <c r="C230" s="15" t="s">
        <v>488</v>
      </c>
      <c r="D230" s="32"/>
      <c r="E230" s="35">
        <v>628878796</v>
      </c>
      <c r="F230" s="33">
        <v>53.88</v>
      </c>
      <c r="G230" s="19">
        <f t="shared" si="39"/>
        <v>0.5388000000000001</v>
      </c>
      <c r="H230" s="17">
        <v>5493880.76</v>
      </c>
      <c r="I230" s="17">
        <v>441758.97</v>
      </c>
      <c r="J230" s="17">
        <v>0</v>
      </c>
      <c r="K230" s="17">
        <v>431324.35</v>
      </c>
      <c r="L230" s="20">
        <f t="shared" si="40"/>
        <v>6366964.079999999</v>
      </c>
      <c r="M230" s="17">
        <v>9213762</v>
      </c>
      <c r="N230" s="17">
        <v>0</v>
      </c>
      <c r="O230" s="17">
        <v>0</v>
      </c>
      <c r="P230" s="20">
        <f t="shared" si="41"/>
        <v>9213762</v>
      </c>
      <c r="Q230" s="17">
        <v>7717361.64</v>
      </c>
      <c r="R230" s="17">
        <v>0</v>
      </c>
      <c r="S230" s="21">
        <f t="shared" si="42"/>
        <v>7717361.64</v>
      </c>
      <c r="T230" s="20">
        <f t="shared" si="43"/>
        <v>23298087.72</v>
      </c>
      <c r="U230" s="22">
        <f t="shared" si="44"/>
        <v>1.2271620046798333</v>
      </c>
      <c r="V230" s="22">
        <f t="shared" si="45"/>
        <v>0</v>
      </c>
      <c r="W230" s="22">
        <f t="shared" si="46"/>
        <v>1.2271620046798333</v>
      </c>
      <c r="X230" s="23">
        <f t="shared" si="47"/>
        <v>1.4651093435816842</v>
      </c>
      <c r="Y230" s="23">
        <f t="shared" si="48"/>
        <v>1.0124310313047984</v>
      </c>
      <c r="Z230" s="24"/>
      <c r="AA230" s="23">
        <f t="shared" si="49"/>
        <v>3.704702379566316</v>
      </c>
      <c r="AB230" s="34">
        <v>101789.95124593716</v>
      </c>
      <c r="AC230" s="26">
        <f t="shared" si="50"/>
        <v>3771.014745967627</v>
      </c>
      <c r="AD230" s="28"/>
      <c r="AE230" s="29">
        <f>E230/G230</f>
        <v>1167184105.4194505</v>
      </c>
      <c r="AF230" s="22">
        <f>(L230/AE230)*100</f>
        <v>0.5454978396670254</v>
      </c>
      <c r="AG230" s="22">
        <f>(P230/AE230)*100</f>
        <v>0.7894009143218117</v>
      </c>
      <c r="AH230" s="22">
        <f>(Q230/AE230)*100</f>
        <v>0.6611948881214943</v>
      </c>
      <c r="AI230" s="22">
        <f>(S230/AE230)*100</f>
        <v>0.6611948881214943</v>
      </c>
      <c r="AJ230" s="22">
        <f t="shared" si="51"/>
        <v>1.995</v>
      </c>
    </row>
    <row r="231" spans="1:36" ht="12.75">
      <c r="A231" s="13" t="s">
        <v>500</v>
      </c>
      <c r="B231" s="14" t="s">
        <v>501</v>
      </c>
      <c r="C231" s="15" t="s">
        <v>488</v>
      </c>
      <c r="D231" s="32"/>
      <c r="E231" s="35">
        <v>825406952</v>
      </c>
      <c r="F231" s="33">
        <v>55.42</v>
      </c>
      <c r="G231" s="19">
        <f t="shared" si="39"/>
        <v>0.5542</v>
      </c>
      <c r="H231" s="17">
        <v>7841280.35</v>
      </c>
      <c r="I231" s="17">
        <v>630497.9</v>
      </c>
      <c r="J231" s="17">
        <v>0</v>
      </c>
      <c r="K231" s="17">
        <v>615621.77</v>
      </c>
      <c r="L231" s="20">
        <f t="shared" si="40"/>
        <v>9087400.02</v>
      </c>
      <c r="M231" s="17">
        <v>10882910</v>
      </c>
      <c r="N231" s="17">
        <v>8503128.73</v>
      </c>
      <c r="O231" s="17">
        <v>0</v>
      </c>
      <c r="P231" s="20">
        <f t="shared" si="41"/>
        <v>19386038.73</v>
      </c>
      <c r="Q231" s="17">
        <v>2749884.78</v>
      </c>
      <c r="R231" s="17">
        <v>495244.17</v>
      </c>
      <c r="S231" s="21">
        <f t="shared" si="42"/>
        <v>3245128.9499999997</v>
      </c>
      <c r="T231" s="20">
        <f t="shared" si="43"/>
        <v>31718567.7</v>
      </c>
      <c r="U231" s="22">
        <f t="shared" si="44"/>
        <v>0.3331550301747398</v>
      </c>
      <c r="V231" s="22">
        <f t="shared" si="45"/>
        <v>0.05999999985461717</v>
      </c>
      <c r="W231" s="22">
        <f t="shared" si="46"/>
        <v>0.3931550300293569</v>
      </c>
      <c r="X231" s="23">
        <f t="shared" si="47"/>
        <v>2.3486643386061523</v>
      </c>
      <c r="Y231" s="23">
        <f t="shared" si="48"/>
        <v>1.1009599565378994</v>
      </c>
      <c r="Z231" s="24"/>
      <c r="AA231" s="23">
        <f t="shared" si="49"/>
        <v>3.842779325173409</v>
      </c>
      <c r="AB231" s="34">
        <v>200779.77407208175</v>
      </c>
      <c r="AC231" s="26">
        <f t="shared" si="50"/>
        <v>7715.523647171838</v>
      </c>
      <c r="AD231" s="28"/>
      <c r="AE231" s="29">
        <f>E231/G231</f>
        <v>1489366568.0259833</v>
      </c>
      <c r="AF231" s="22">
        <f>(L231/AE231)*100</f>
        <v>0.6101520079133038</v>
      </c>
      <c r="AG231" s="22">
        <f>(P231/AE231)*100</f>
        <v>1.3016297764555296</v>
      </c>
      <c r="AH231" s="22">
        <f>(Q231/AE231)*100</f>
        <v>0.18463451772284079</v>
      </c>
      <c r="AI231" s="22">
        <f>(S231/AE231)*100</f>
        <v>0.21788651764226963</v>
      </c>
      <c r="AJ231" s="22">
        <f t="shared" si="51"/>
        <v>2.13</v>
      </c>
    </row>
    <row r="232" spans="1:36" ht="12.75">
      <c r="A232" s="13" t="s">
        <v>502</v>
      </c>
      <c r="B232" s="14" t="s">
        <v>503</v>
      </c>
      <c r="C232" s="15" t="s">
        <v>488</v>
      </c>
      <c r="D232" s="16"/>
      <c r="E232" s="35">
        <v>629724959</v>
      </c>
      <c r="F232" s="33">
        <v>52.21</v>
      </c>
      <c r="G232" s="19">
        <f t="shared" si="39"/>
        <v>0.5221</v>
      </c>
      <c r="H232" s="17">
        <v>6136723.6</v>
      </c>
      <c r="I232" s="17">
        <v>493592.63</v>
      </c>
      <c r="J232" s="17">
        <v>0</v>
      </c>
      <c r="K232" s="17">
        <v>481750.7</v>
      </c>
      <c r="L232" s="20">
        <f t="shared" si="40"/>
        <v>7112066.93</v>
      </c>
      <c r="M232" s="17">
        <v>12146909</v>
      </c>
      <c r="N232" s="17">
        <v>0</v>
      </c>
      <c r="O232" s="17">
        <v>0</v>
      </c>
      <c r="P232" s="20">
        <f t="shared" si="41"/>
        <v>12146909</v>
      </c>
      <c r="Q232" s="17">
        <v>2110955.93</v>
      </c>
      <c r="R232" s="17">
        <v>62972.5</v>
      </c>
      <c r="S232" s="21">
        <f t="shared" si="42"/>
        <v>2173928.43</v>
      </c>
      <c r="T232" s="20">
        <f t="shared" si="43"/>
        <v>21432904.36</v>
      </c>
      <c r="U232" s="22">
        <f t="shared" si="44"/>
        <v>0.3352187172876532</v>
      </c>
      <c r="V232" s="22">
        <f t="shared" si="45"/>
        <v>0.010000000651077895</v>
      </c>
      <c r="W232" s="22">
        <f t="shared" si="46"/>
        <v>0.3452187179387311</v>
      </c>
      <c r="X232" s="23">
        <f t="shared" si="47"/>
        <v>1.9289229093427118</v>
      </c>
      <c r="Y232" s="23">
        <f t="shared" si="48"/>
        <v>1.129392575020994</v>
      </c>
      <c r="Z232" s="24"/>
      <c r="AA232" s="23">
        <f t="shared" si="49"/>
        <v>3.403534202302437</v>
      </c>
      <c r="AB232" s="34">
        <v>105818.70876531574</v>
      </c>
      <c r="AC232" s="26">
        <f t="shared" si="50"/>
        <v>3601.575945262328</v>
      </c>
      <c r="AD232" s="28"/>
      <c r="AE232" s="29">
        <f>E232/G232</f>
        <v>1206138592.223712</v>
      </c>
      <c r="AF232" s="22">
        <f>(L232/AE232)*100</f>
        <v>0.5896558634184611</v>
      </c>
      <c r="AG232" s="22">
        <f>(P232/AE232)*100</f>
        <v>1.00709065096783</v>
      </c>
      <c r="AH232" s="22">
        <f>(Q232/AE232)*100</f>
        <v>0.17501769229588374</v>
      </c>
      <c r="AI232" s="22">
        <f>(S232/AE232)*100</f>
        <v>0.1802386926358115</v>
      </c>
      <c r="AJ232" s="22">
        <f t="shared" si="51"/>
        <v>1.777</v>
      </c>
    </row>
    <row r="233" spans="1:36" ht="12.75">
      <c r="A233" s="13" t="s">
        <v>504</v>
      </c>
      <c r="B233" s="14" t="s">
        <v>505</v>
      </c>
      <c r="C233" s="15" t="s">
        <v>488</v>
      </c>
      <c r="D233" s="32"/>
      <c r="E233" s="35">
        <v>765399573</v>
      </c>
      <c r="F233" s="33">
        <v>48.99</v>
      </c>
      <c r="G233" s="19">
        <f t="shared" si="39"/>
        <v>0.4899</v>
      </c>
      <c r="H233" s="17">
        <v>7954162.06</v>
      </c>
      <c r="I233" s="17">
        <v>639588.2</v>
      </c>
      <c r="J233" s="17">
        <v>0</v>
      </c>
      <c r="K233" s="17">
        <v>624480.8</v>
      </c>
      <c r="L233" s="20">
        <f t="shared" si="40"/>
        <v>9218231.06</v>
      </c>
      <c r="M233" s="17">
        <v>12009876</v>
      </c>
      <c r="N233" s="17">
        <v>8373735.27</v>
      </c>
      <c r="O233" s="17">
        <v>0</v>
      </c>
      <c r="P233" s="20">
        <f t="shared" si="41"/>
        <v>20383611.27</v>
      </c>
      <c r="Q233" s="17">
        <v>7041058.78</v>
      </c>
      <c r="R233" s="17">
        <v>153079.91</v>
      </c>
      <c r="S233" s="21">
        <f t="shared" si="42"/>
        <v>7194138.69</v>
      </c>
      <c r="T233" s="20">
        <f t="shared" si="43"/>
        <v>36795981.019999996</v>
      </c>
      <c r="U233" s="22">
        <f t="shared" si="44"/>
        <v>0.9199193504122846</v>
      </c>
      <c r="V233" s="22">
        <f t="shared" si="45"/>
        <v>0.01999999939900672</v>
      </c>
      <c r="W233" s="22">
        <f t="shared" si="46"/>
        <v>0.9399193498112914</v>
      </c>
      <c r="X233" s="23">
        <f t="shared" si="47"/>
        <v>2.6631333474757506</v>
      </c>
      <c r="Y233" s="23">
        <f t="shared" si="48"/>
        <v>1.2043684612821177</v>
      </c>
      <c r="Z233" s="24"/>
      <c r="AA233" s="23">
        <f t="shared" si="49"/>
        <v>4.807421158569159</v>
      </c>
      <c r="AB233" s="34">
        <v>122458.6944392784</v>
      </c>
      <c r="AC233" s="26">
        <f t="shared" si="50"/>
        <v>5887.105186981425</v>
      </c>
      <c r="AD233" s="28"/>
      <c r="AE233" s="29">
        <f>E233/G233</f>
        <v>1562358793.6313534</v>
      </c>
      <c r="AF233" s="22">
        <f>(L233/AE233)*100</f>
        <v>0.5900201091821095</v>
      </c>
      <c r="AG233" s="22">
        <f>(P233/AE233)*100</f>
        <v>1.30466902692837</v>
      </c>
      <c r="AH233" s="22">
        <f>(Q233/AE233)*100</f>
        <v>0.45066848976697826</v>
      </c>
      <c r="AI233" s="22">
        <f>(S233/AE233)*100</f>
        <v>0.46046648947255164</v>
      </c>
      <c r="AJ233" s="22">
        <f t="shared" si="51"/>
        <v>2.355</v>
      </c>
    </row>
    <row r="234" spans="1:36" ht="12.75">
      <c r="A234" s="13" t="s">
        <v>506</v>
      </c>
      <c r="B234" s="14" t="s">
        <v>507</v>
      </c>
      <c r="C234" s="15" t="s">
        <v>488</v>
      </c>
      <c r="D234" s="16"/>
      <c r="E234" s="35">
        <v>2881250038</v>
      </c>
      <c r="F234" s="33">
        <v>95.73</v>
      </c>
      <c r="G234" s="19">
        <f t="shared" si="39"/>
        <v>0.9573</v>
      </c>
      <c r="H234" s="17">
        <v>15788272.37</v>
      </c>
      <c r="I234" s="17">
        <v>0</v>
      </c>
      <c r="J234" s="17">
        <v>0</v>
      </c>
      <c r="K234" s="17">
        <v>1239530.73</v>
      </c>
      <c r="L234" s="20">
        <f t="shared" si="40"/>
        <v>17027803.099999998</v>
      </c>
      <c r="M234" s="17">
        <v>40482377.5</v>
      </c>
      <c r="N234" s="17">
        <v>0</v>
      </c>
      <c r="O234" s="17">
        <v>0</v>
      </c>
      <c r="P234" s="20">
        <f t="shared" si="41"/>
        <v>40482377.5</v>
      </c>
      <c r="Q234" s="17">
        <v>19248875</v>
      </c>
      <c r="R234" s="17">
        <v>288125</v>
      </c>
      <c r="S234" s="21">
        <f t="shared" si="42"/>
        <v>19537000</v>
      </c>
      <c r="T234" s="20">
        <f t="shared" si="43"/>
        <v>77047180.6</v>
      </c>
      <c r="U234" s="22">
        <f t="shared" si="44"/>
        <v>0.668073743900459</v>
      </c>
      <c r="V234" s="22">
        <f t="shared" si="45"/>
        <v>0.009999999868112801</v>
      </c>
      <c r="W234" s="22">
        <f t="shared" si="46"/>
        <v>0.6780737437685719</v>
      </c>
      <c r="X234" s="23">
        <f t="shared" si="47"/>
        <v>1.4050282678035317</v>
      </c>
      <c r="Y234" s="23">
        <f t="shared" si="48"/>
        <v>0.590986650773972</v>
      </c>
      <c r="Z234" s="24"/>
      <c r="AA234" s="23">
        <f t="shared" si="49"/>
        <v>2.6740886623460756</v>
      </c>
      <c r="AB234" s="34">
        <v>228618.1511344459</v>
      </c>
      <c r="AC234" s="26">
        <f t="shared" si="50"/>
        <v>6113.452059551434</v>
      </c>
      <c r="AD234" s="28"/>
      <c r="AE234" s="29">
        <f>E234/G234</f>
        <v>3009767092.8653502</v>
      </c>
      <c r="AF234" s="22">
        <f>(L234/AE234)*100</f>
        <v>0.5657515207859235</v>
      </c>
      <c r="AG234" s="22">
        <f>(P234/AE234)*100</f>
        <v>1.345033560768321</v>
      </c>
      <c r="AH234" s="22">
        <f>(Q234/AE234)*100</f>
        <v>0.6395469950359095</v>
      </c>
      <c r="AI234" s="22">
        <f>(S234/AE234)*100</f>
        <v>0.6491199949096539</v>
      </c>
      <c r="AJ234" s="22">
        <f t="shared" si="51"/>
        <v>2.56</v>
      </c>
    </row>
    <row r="235" spans="1:36" ht="12.75">
      <c r="A235" s="13" t="s">
        <v>508</v>
      </c>
      <c r="B235" s="14" t="s">
        <v>509</v>
      </c>
      <c r="C235" s="15" t="s">
        <v>488</v>
      </c>
      <c r="D235" s="16"/>
      <c r="E235" s="35">
        <v>98450676</v>
      </c>
      <c r="F235" s="33">
        <v>53.04</v>
      </c>
      <c r="G235" s="19">
        <f t="shared" si="39"/>
        <v>0.5304</v>
      </c>
      <c r="H235" s="17">
        <v>966065.88</v>
      </c>
      <c r="I235" s="17">
        <v>77680.63</v>
      </c>
      <c r="J235" s="17">
        <v>0</v>
      </c>
      <c r="K235" s="17">
        <v>75845.8</v>
      </c>
      <c r="L235" s="20">
        <f t="shared" si="40"/>
        <v>1119592.31</v>
      </c>
      <c r="M235" s="17">
        <v>1744987</v>
      </c>
      <c r="N235" s="17">
        <v>1527666.39</v>
      </c>
      <c r="O235" s="17">
        <v>0</v>
      </c>
      <c r="P235" s="20">
        <f t="shared" si="41"/>
        <v>3272653.3899999997</v>
      </c>
      <c r="Q235" s="17">
        <v>1412332.18</v>
      </c>
      <c r="R235" s="17">
        <v>0</v>
      </c>
      <c r="S235" s="21">
        <f t="shared" si="42"/>
        <v>1412332.18</v>
      </c>
      <c r="T235" s="20">
        <f t="shared" si="43"/>
        <v>5804577.879999999</v>
      </c>
      <c r="U235" s="22">
        <f t="shared" si="44"/>
        <v>1.4345581334555793</v>
      </c>
      <c r="V235" s="22">
        <f t="shared" si="45"/>
        <v>0</v>
      </c>
      <c r="W235" s="22">
        <f t="shared" si="46"/>
        <v>1.4345581334555793</v>
      </c>
      <c r="X235" s="23">
        <f t="shared" si="47"/>
        <v>3.324155326267135</v>
      </c>
      <c r="Y235" s="23">
        <f t="shared" si="48"/>
        <v>1.1372113991375743</v>
      </c>
      <c r="Z235" s="24"/>
      <c r="AA235" s="23">
        <f t="shared" si="49"/>
        <v>5.895924858860288</v>
      </c>
      <c r="AB235" s="34">
        <v>84452.71389144435</v>
      </c>
      <c r="AC235" s="26">
        <f t="shared" si="50"/>
        <v>4979.2685523078235</v>
      </c>
      <c r="AD235" s="28"/>
      <c r="AE235" s="29">
        <f>E235/G235</f>
        <v>185615904.97737557</v>
      </c>
      <c r="AF235" s="22">
        <f>(L235/AE235)*100</f>
        <v>0.6031769261025695</v>
      </c>
      <c r="AG235" s="22">
        <f>(P235/AE235)*100</f>
        <v>1.7631319850520883</v>
      </c>
      <c r="AH235" s="22">
        <f>(Q235/AE235)*100</f>
        <v>0.7608896339848392</v>
      </c>
      <c r="AI235" s="22">
        <f>(S235/AE235)*100</f>
        <v>0.7608896339848392</v>
      </c>
      <c r="AJ235" s="22">
        <f t="shared" si="51"/>
        <v>3.127</v>
      </c>
    </row>
    <row r="236" spans="1:36" ht="12.75">
      <c r="A236" s="13" t="s">
        <v>510</v>
      </c>
      <c r="B236" s="14" t="s">
        <v>511</v>
      </c>
      <c r="C236" s="15" t="s">
        <v>488</v>
      </c>
      <c r="D236" s="16"/>
      <c r="E236" s="35">
        <v>142949928</v>
      </c>
      <c r="F236" s="33">
        <v>100.38</v>
      </c>
      <c r="G236" s="19">
        <f t="shared" si="39"/>
        <v>1.0038</v>
      </c>
      <c r="H236" s="17">
        <v>693011.7</v>
      </c>
      <c r="I236" s="17">
        <v>55717.34</v>
      </c>
      <c r="J236" s="17">
        <v>0</v>
      </c>
      <c r="K236" s="17">
        <v>54406.65</v>
      </c>
      <c r="L236" s="20">
        <f t="shared" si="40"/>
        <v>803135.69</v>
      </c>
      <c r="M236" s="17">
        <v>1688966</v>
      </c>
      <c r="N236" s="17">
        <v>0</v>
      </c>
      <c r="O236" s="17">
        <v>0</v>
      </c>
      <c r="P236" s="20">
        <f t="shared" si="41"/>
        <v>1688966</v>
      </c>
      <c r="Q236" s="17">
        <v>724402.27</v>
      </c>
      <c r="R236" s="17">
        <v>0</v>
      </c>
      <c r="S236" s="21">
        <f t="shared" si="42"/>
        <v>724402.27</v>
      </c>
      <c r="T236" s="20">
        <f t="shared" si="43"/>
        <v>3216503.96</v>
      </c>
      <c r="U236" s="22">
        <f t="shared" si="44"/>
        <v>0.5067524553072877</v>
      </c>
      <c r="V236" s="22">
        <f t="shared" si="45"/>
        <v>0</v>
      </c>
      <c r="W236" s="22">
        <f t="shared" si="46"/>
        <v>0.5067524553072877</v>
      </c>
      <c r="X236" s="23">
        <f t="shared" si="47"/>
        <v>1.1815088147508546</v>
      </c>
      <c r="Y236" s="23">
        <f t="shared" si="48"/>
        <v>0.5618300766125605</v>
      </c>
      <c r="Z236" s="24"/>
      <c r="AA236" s="23">
        <f t="shared" si="49"/>
        <v>2.2500913466707027</v>
      </c>
      <c r="AB236" s="34">
        <v>205701.18243243243</v>
      </c>
      <c r="AC236" s="26">
        <f t="shared" si="50"/>
        <v>4628.464505911477</v>
      </c>
      <c r="AD236" s="28"/>
      <c r="AE236" s="29">
        <f>E236/G236</f>
        <v>142408774.65630603</v>
      </c>
      <c r="AF236" s="22">
        <f>(L236/AE236)*100</f>
        <v>0.5639650309036881</v>
      </c>
      <c r="AG236" s="22">
        <f>(P236/AE236)*100</f>
        <v>1.1859985482469078</v>
      </c>
      <c r="AH236" s="22">
        <f>(Q236/AE236)*100</f>
        <v>0.5086781146374555</v>
      </c>
      <c r="AI236" s="22">
        <f>(S236/AE236)*100</f>
        <v>0.5086781146374555</v>
      </c>
      <c r="AJ236" s="22">
        <f t="shared" si="51"/>
        <v>2.259</v>
      </c>
    </row>
    <row r="237" spans="1:36" ht="12.75">
      <c r="A237" s="13" t="s">
        <v>512</v>
      </c>
      <c r="B237" s="14" t="s">
        <v>513</v>
      </c>
      <c r="C237" s="15" t="s">
        <v>488</v>
      </c>
      <c r="D237" s="16"/>
      <c r="E237" s="35">
        <v>248578531</v>
      </c>
      <c r="F237" s="33">
        <v>51.66</v>
      </c>
      <c r="G237" s="19">
        <f t="shared" si="39"/>
        <v>0.5166</v>
      </c>
      <c r="H237" s="17">
        <v>1421041.01</v>
      </c>
      <c r="I237" s="17">
        <v>0</v>
      </c>
      <c r="J237" s="17">
        <v>0</v>
      </c>
      <c r="K237" s="17">
        <v>148781.8</v>
      </c>
      <c r="L237" s="20">
        <f t="shared" si="40"/>
        <v>1569822.81</v>
      </c>
      <c r="M237" s="17">
        <v>4904517.5</v>
      </c>
      <c r="N237" s="17">
        <v>0</v>
      </c>
      <c r="O237" s="17">
        <v>0</v>
      </c>
      <c r="P237" s="20">
        <f t="shared" si="41"/>
        <v>4904517.5</v>
      </c>
      <c r="Q237" s="17">
        <v>5564550</v>
      </c>
      <c r="R237" s="17">
        <v>0</v>
      </c>
      <c r="S237" s="21">
        <f t="shared" si="42"/>
        <v>5564550</v>
      </c>
      <c r="T237" s="20">
        <f t="shared" si="43"/>
        <v>12038890.31</v>
      </c>
      <c r="U237" s="22">
        <f t="shared" si="44"/>
        <v>2.2385481069561877</v>
      </c>
      <c r="V237" s="22">
        <f t="shared" si="45"/>
        <v>0</v>
      </c>
      <c r="W237" s="22">
        <f t="shared" si="46"/>
        <v>2.2385481069561877</v>
      </c>
      <c r="X237" s="23">
        <f t="shared" si="47"/>
        <v>1.9730253776421263</v>
      </c>
      <c r="Y237" s="23">
        <f t="shared" si="48"/>
        <v>0.6315198676590458</v>
      </c>
      <c r="Z237" s="24"/>
      <c r="AA237" s="23">
        <f t="shared" si="49"/>
        <v>4.84309335225736</v>
      </c>
      <c r="AB237" s="34">
        <v>71336.9696969697</v>
      </c>
      <c r="AC237" s="26">
        <f t="shared" si="50"/>
        <v>3454.9160370957866</v>
      </c>
      <c r="AD237" s="28"/>
      <c r="AE237" s="29">
        <f>E237/G237</f>
        <v>481181825.39682543</v>
      </c>
      <c r="AF237" s="22">
        <f>(L237/AE237)*100</f>
        <v>0.32624316363266304</v>
      </c>
      <c r="AG237" s="22">
        <f>(P237/AE237)*100</f>
        <v>1.0192649100899225</v>
      </c>
      <c r="AH237" s="22">
        <f>(Q237/AE237)*100</f>
        <v>1.1564339520535665</v>
      </c>
      <c r="AI237" s="22">
        <f>(S237/AE237)*100</f>
        <v>1.1564339520535665</v>
      </c>
      <c r="AJ237" s="22">
        <f t="shared" si="51"/>
        <v>2.501</v>
      </c>
    </row>
    <row r="238" spans="1:36" ht="12.75">
      <c r="A238" s="13" t="s">
        <v>514</v>
      </c>
      <c r="B238" s="14" t="s">
        <v>515</v>
      </c>
      <c r="C238" s="15" t="s">
        <v>488</v>
      </c>
      <c r="D238" s="16"/>
      <c r="E238" s="35">
        <v>383329696</v>
      </c>
      <c r="F238" s="33">
        <v>51.5</v>
      </c>
      <c r="G238" s="19">
        <f t="shared" si="39"/>
        <v>0.515</v>
      </c>
      <c r="H238" s="17">
        <v>3888568.83</v>
      </c>
      <c r="I238" s="17">
        <v>0</v>
      </c>
      <c r="J238" s="17">
        <v>0</v>
      </c>
      <c r="K238" s="17">
        <v>305291.44</v>
      </c>
      <c r="L238" s="20">
        <f t="shared" si="40"/>
        <v>4193860.27</v>
      </c>
      <c r="M238" s="17">
        <v>11090868</v>
      </c>
      <c r="N238" s="17">
        <v>0</v>
      </c>
      <c r="O238" s="17">
        <v>0</v>
      </c>
      <c r="P238" s="20">
        <f t="shared" si="41"/>
        <v>11090868</v>
      </c>
      <c r="Q238" s="17">
        <v>4753366.88</v>
      </c>
      <c r="R238" s="17">
        <v>0</v>
      </c>
      <c r="S238" s="21">
        <f t="shared" si="42"/>
        <v>4753366.88</v>
      </c>
      <c r="T238" s="20">
        <f t="shared" si="43"/>
        <v>20038095.15</v>
      </c>
      <c r="U238" s="22">
        <f t="shared" si="44"/>
        <v>1.2400205174816408</v>
      </c>
      <c r="V238" s="22">
        <f t="shared" si="45"/>
        <v>0</v>
      </c>
      <c r="W238" s="22">
        <f t="shared" si="46"/>
        <v>1.2400205174816408</v>
      </c>
      <c r="X238" s="23">
        <f t="shared" si="47"/>
        <v>2.893297366661622</v>
      </c>
      <c r="Y238" s="23">
        <f t="shared" si="48"/>
        <v>1.0940608864281676</v>
      </c>
      <c r="Z238" s="24"/>
      <c r="AA238" s="23">
        <f t="shared" si="49"/>
        <v>5.22737877057143</v>
      </c>
      <c r="AB238" s="34">
        <v>109200.23317788141</v>
      </c>
      <c r="AC238" s="26">
        <f t="shared" si="50"/>
        <v>5708.309806555071</v>
      </c>
      <c r="AD238" s="28"/>
      <c r="AE238" s="29">
        <f>E238/G238</f>
        <v>744329506.7961165</v>
      </c>
      <c r="AF238" s="22">
        <f>(L238/AE238)*100</f>
        <v>0.5634413565105063</v>
      </c>
      <c r="AG238" s="22">
        <f>(P238/AE238)*100</f>
        <v>1.4900481438307351</v>
      </c>
      <c r="AH238" s="22">
        <f>(Q238/AE238)*100</f>
        <v>0.6386105665030449</v>
      </c>
      <c r="AI238" s="22">
        <f>(S238/AE238)*100</f>
        <v>0.6386105665030449</v>
      </c>
      <c r="AJ238" s="22">
        <f t="shared" si="51"/>
        <v>2.692</v>
      </c>
    </row>
    <row r="239" spans="1:36" ht="12.75">
      <c r="A239" s="13" t="s">
        <v>516</v>
      </c>
      <c r="B239" s="14" t="s">
        <v>517</v>
      </c>
      <c r="C239" s="15" t="s">
        <v>488</v>
      </c>
      <c r="D239" s="16"/>
      <c r="E239" s="35">
        <v>230022040</v>
      </c>
      <c r="F239" s="33">
        <v>63.3</v>
      </c>
      <c r="G239" s="19">
        <f t="shared" si="39"/>
        <v>0.633</v>
      </c>
      <c r="H239" s="17">
        <v>1961774.46</v>
      </c>
      <c r="I239" s="17">
        <v>157744.79</v>
      </c>
      <c r="J239" s="17">
        <v>0</v>
      </c>
      <c r="K239" s="17">
        <v>154017.87</v>
      </c>
      <c r="L239" s="20">
        <f t="shared" si="40"/>
        <v>2273537.12</v>
      </c>
      <c r="M239" s="17">
        <v>3228467</v>
      </c>
      <c r="N239" s="17">
        <v>2318096.64</v>
      </c>
      <c r="O239" s="17">
        <v>0</v>
      </c>
      <c r="P239" s="20">
        <f t="shared" si="41"/>
        <v>5546563.640000001</v>
      </c>
      <c r="Q239" s="17">
        <v>383525.8</v>
      </c>
      <c r="R239" s="17">
        <v>23002</v>
      </c>
      <c r="S239" s="21">
        <f t="shared" si="42"/>
        <v>406527.8</v>
      </c>
      <c r="T239" s="20">
        <f t="shared" si="43"/>
        <v>8226628.5600000005</v>
      </c>
      <c r="U239" s="22">
        <f t="shared" si="44"/>
        <v>0.16673437032381766</v>
      </c>
      <c r="V239" s="22">
        <f t="shared" si="45"/>
        <v>0.009999911312846369</v>
      </c>
      <c r="W239" s="22">
        <f t="shared" si="46"/>
        <v>0.17673428163666405</v>
      </c>
      <c r="X239" s="23">
        <f t="shared" si="47"/>
        <v>2.4113183414945807</v>
      </c>
      <c r="Y239" s="23">
        <f t="shared" si="48"/>
        <v>0.988399685525787</v>
      </c>
      <c r="Z239" s="24"/>
      <c r="AA239" s="23">
        <f t="shared" si="49"/>
        <v>3.5764523086570312</v>
      </c>
      <c r="AB239" s="34">
        <v>208177.46062992126</v>
      </c>
      <c r="AC239" s="26">
        <f t="shared" si="50"/>
        <v>7445.367596802402</v>
      </c>
      <c r="AD239" s="28"/>
      <c r="AE239" s="29">
        <f>E239/G239</f>
        <v>363383949.4470774</v>
      </c>
      <c r="AF239" s="22">
        <f>(L239/AE239)*100</f>
        <v>0.6256570009378232</v>
      </c>
      <c r="AG239" s="22">
        <f>(P239/AE239)*100</f>
        <v>1.5263645101660694</v>
      </c>
      <c r="AH239" s="22">
        <f>(Q239/AE239)*100</f>
        <v>0.1055428564149766</v>
      </c>
      <c r="AI239" s="22">
        <f>(S239/AE239)*100</f>
        <v>0.11187280027600835</v>
      </c>
      <c r="AJ239" s="22">
        <f t="shared" si="51"/>
        <v>2.2640000000000002</v>
      </c>
    </row>
    <row r="240" spans="1:36" ht="12.75">
      <c r="A240" s="13" t="s">
        <v>518</v>
      </c>
      <c r="B240" s="14" t="s">
        <v>519</v>
      </c>
      <c r="C240" s="15" t="s">
        <v>488</v>
      </c>
      <c r="D240" s="16"/>
      <c r="E240" s="35">
        <v>88470098</v>
      </c>
      <c r="F240" s="33">
        <v>47.8</v>
      </c>
      <c r="G240" s="19">
        <f t="shared" si="39"/>
        <v>0.478</v>
      </c>
      <c r="H240" s="17">
        <v>954497.44</v>
      </c>
      <c r="I240" s="17">
        <v>76750.4</v>
      </c>
      <c r="J240" s="17">
        <v>0</v>
      </c>
      <c r="K240" s="17">
        <v>74937.51</v>
      </c>
      <c r="L240" s="20">
        <f t="shared" si="40"/>
        <v>1106185.3499999999</v>
      </c>
      <c r="M240" s="17">
        <v>1640719.1</v>
      </c>
      <c r="N240" s="17">
        <v>1154420.62</v>
      </c>
      <c r="O240" s="17">
        <v>0</v>
      </c>
      <c r="P240" s="20">
        <f t="shared" si="41"/>
        <v>2795139.72</v>
      </c>
      <c r="Q240" s="17">
        <v>1538603.4</v>
      </c>
      <c r="R240" s="17">
        <v>0</v>
      </c>
      <c r="S240" s="21">
        <f t="shared" si="42"/>
        <v>1538603.4</v>
      </c>
      <c r="T240" s="20">
        <f t="shared" si="43"/>
        <v>5439928.470000001</v>
      </c>
      <c r="U240" s="22">
        <f t="shared" si="44"/>
        <v>1.7391225225047224</v>
      </c>
      <c r="V240" s="22">
        <f t="shared" si="45"/>
        <v>0</v>
      </c>
      <c r="W240" s="22">
        <f t="shared" si="46"/>
        <v>1.7391225225047224</v>
      </c>
      <c r="X240" s="23">
        <f t="shared" si="47"/>
        <v>3.159417456506039</v>
      </c>
      <c r="Y240" s="23">
        <f t="shared" si="48"/>
        <v>1.2503494118430838</v>
      </c>
      <c r="Z240" s="24"/>
      <c r="AA240" s="23">
        <f t="shared" si="49"/>
        <v>6.148889390853847</v>
      </c>
      <c r="AB240" s="34">
        <v>95431.81818181818</v>
      </c>
      <c r="AC240" s="26">
        <f t="shared" si="50"/>
        <v>5867.9969436807505</v>
      </c>
      <c r="AD240" s="28"/>
      <c r="AE240" s="29">
        <f>E240/G240</f>
        <v>185083887.0292887</v>
      </c>
      <c r="AF240" s="22">
        <f>(L240/AE240)*100</f>
        <v>0.597667018860994</v>
      </c>
      <c r="AG240" s="22">
        <f>(P240/AE240)*100</f>
        <v>1.5102015442098866</v>
      </c>
      <c r="AH240" s="22">
        <f>(Q240/AE240)*100</f>
        <v>0.8313005657572573</v>
      </c>
      <c r="AI240" s="22">
        <f>(S240/AE240)*100</f>
        <v>0.8313005657572573</v>
      </c>
      <c r="AJ240" s="22">
        <f t="shared" si="51"/>
        <v>2.939</v>
      </c>
    </row>
    <row r="241" spans="1:36" ht="12.75">
      <c r="A241" s="13" t="s">
        <v>520</v>
      </c>
      <c r="B241" s="14" t="s">
        <v>215</v>
      </c>
      <c r="C241" s="15" t="s">
        <v>488</v>
      </c>
      <c r="D241" s="16"/>
      <c r="E241" s="35">
        <v>2583274255</v>
      </c>
      <c r="F241" s="33">
        <v>48.8</v>
      </c>
      <c r="G241" s="19">
        <f t="shared" si="39"/>
        <v>0.488</v>
      </c>
      <c r="H241" s="17">
        <v>27199665.48</v>
      </c>
      <c r="I241" s="17">
        <v>0</v>
      </c>
      <c r="J241" s="17">
        <v>0</v>
      </c>
      <c r="K241" s="17">
        <v>2135696.62</v>
      </c>
      <c r="L241" s="20">
        <f t="shared" si="40"/>
        <v>29335362.1</v>
      </c>
      <c r="M241" s="17">
        <v>71975420.5</v>
      </c>
      <c r="N241" s="17">
        <v>0</v>
      </c>
      <c r="O241" s="17">
        <v>0</v>
      </c>
      <c r="P241" s="20">
        <f t="shared" si="41"/>
        <v>71975420.5</v>
      </c>
      <c r="Q241" s="17">
        <v>24309000</v>
      </c>
      <c r="R241" s="17">
        <v>516655</v>
      </c>
      <c r="S241" s="21">
        <f t="shared" si="42"/>
        <v>24825655</v>
      </c>
      <c r="T241" s="20">
        <f t="shared" si="43"/>
        <v>126136437.6</v>
      </c>
      <c r="U241" s="22">
        <f t="shared" si="44"/>
        <v>0.9410150684910533</v>
      </c>
      <c r="V241" s="22">
        <f t="shared" si="45"/>
        <v>0.020000005767873842</v>
      </c>
      <c r="W241" s="22">
        <f t="shared" si="46"/>
        <v>0.9610150742589273</v>
      </c>
      <c r="X241" s="23">
        <f t="shared" si="47"/>
        <v>2.786209027581549</v>
      </c>
      <c r="Y241" s="23">
        <f t="shared" si="48"/>
        <v>1.1355883736781174</v>
      </c>
      <c r="Z241" s="24"/>
      <c r="AA241" s="23">
        <f t="shared" si="49"/>
        <v>4.882812475518593</v>
      </c>
      <c r="AB241" s="34">
        <v>129902.43419015175</v>
      </c>
      <c r="AC241" s="26">
        <f t="shared" si="50"/>
        <v>6342.89226263906</v>
      </c>
      <c r="AD241" s="28"/>
      <c r="AE241" s="29">
        <f>E241/G241</f>
        <v>5293594784.836065</v>
      </c>
      <c r="AF241" s="22">
        <f>(L241/AE241)*100</f>
        <v>0.5541671263549213</v>
      </c>
      <c r="AG241" s="22">
        <f>(P241/AE241)*100</f>
        <v>1.3596700054597959</v>
      </c>
      <c r="AH241" s="22">
        <f>(Q241/AE241)*100</f>
        <v>0.45921535342363407</v>
      </c>
      <c r="AI241" s="22">
        <f>(S241/AE241)*100</f>
        <v>0.46897535623835657</v>
      </c>
      <c r="AJ241" s="22">
        <f t="shared" si="51"/>
        <v>2.383</v>
      </c>
    </row>
    <row r="242" spans="1:36" ht="12.75">
      <c r="A242" s="13" t="s">
        <v>521</v>
      </c>
      <c r="B242" s="14" t="s">
        <v>522</v>
      </c>
      <c r="C242" s="15" t="s">
        <v>488</v>
      </c>
      <c r="D242" s="16"/>
      <c r="E242" s="35">
        <v>297468323</v>
      </c>
      <c r="F242" s="33">
        <v>105.89</v>
      </c>
      <c r="G242" s="19">
        <f t="shared" si="39"/>
        <v>1.0589</v>
      </c>
      <c r="H242" s="17">
        <v>1426045.84</v>
      </c>
      <c r="I242" s="17">
        <v>0</v>
      </c>
      <c r="J242" s="17">
        <v>0</v>
      </c>
      <c r="K242" s="17">
        <v>111950.05</v>
      </c>
      <c r="L242" s="20">
        <f t="shared" si="40"/>
        <v>1537995.8900000001</v>
      </c>
      <c r="M242" s="17">
        <v>2215181</v>
      </c>
      <c r="N242" s="17">
        <v>1949063.04</v>
      </c>
      <c r="O242" s="17">
        <v>0</v>
      </c>
      <c r="P242" s="20">
        <f t="shared" si="41"/>
        <v>4164244.04</v>
      </c>
      <c r="Q242" s="17">
        <v>1730013.23</v>
      </c>
      <c r="R242" s="17">
        <v>0</v>
      </c>
      <c r="S242" s="21">
        <f t="shared" si="42"/>
        <v>1730013.23</v>
      </c>
      <c r="T242" s="20">
        <f t="shared" si="43"/>
        <v>7432253.16</v>
      </c>
      <c r="U242" s="22">
        <f t="shared" si="44"/>
        <v>0.5815789770664085</v>
      </c>
      <c r="V242" s="22">
        <f t="shared" si="45"/>
        <v>0</v>
      </c>
      <c r="W242" s="22">
        <f t="shared" si="46"/>
        <v>0.5815789770664085</v>
      </c>
      <c r="X242" s="23">
        <f t="shared" si="47"/>
        <v>1.3998949528484752</v>
      </c>
      <c r="Y242" s="23">
        <f t="shared" si="48"/>
        <v>0.5170284602034753</v>
      </c>
      <c r="Z242" s="24"/>
      <c r="AA242" s="23">
        <f t="shared" si="49"/>
        <v>2.4985023901183587</v>
      </c>
      <c r="AB242" s="34">
        <v>353415.1404151404</v>
      </c>
      <c r="AC242" s="26">
        <f t="shared" si="50"/>
        <v>8830.085730312438</v>
      </c>
      <c r="AD242" s="28"/>
      <c r="AE242" s="29">
        <f>E242/G242</f>
        <v>280922016.24327135</v>
      </c>
      <c r="AF242" s="22">
        <f>(L242/AE242)*100</f>
        <v>0.5474814365094598</v>
      </c>
      <c r="AG242" s="22">
        <f>(P242/AE242)*100</f>
        <v>1.4823487655712504</v>
      </c>
      <c r="AH242" s="22">
        <f>(Q242/AE242)*100</f>
        <v>0.6158339788156199</v>
      </c>
      <c r="AI242" s="22">
        <f>(S242/AE242)*100</f>
        <v>0.6158339788156199</v>
      </c>
      <c r="AJ242" s="22">
        <f t="shared" si="51"/>
        <v>2.645</v>
      </c>
    </row>
    <row r="243" spans="1:36" ht="12.75">
      <c r="A243" s="13" t="s">
        <v>523</v>
      </c>
      <c r="B243" s="14" t="s">
        <v>524</v>
      </c>
      <c r="C243" s="15" t="s">
        <v>488</v>
      </c>
      <c r="D243" s="16"/>
      <c r="E243" s="35">
        <v>1461877527</v>
      </c>
      <c r="F243" s="33">
        <v>55.62</v>
      </c>
      <c r="G243" s="19">
        <f t="shared" si="39"/>
        <v>0.5562</v>
      </c>
      <c r="H243" s="17">
        <v>12595662.87</v>
      </c>
      <c r="I243" s="17">
        <v>0</v>
      </c>
      <c r="J243" s="17">
        <v>0</v>
      </c>
      <c r="K243" s="17">
        <v>1067876.81</v>
      </c>
      <c r="L243" s="20">
        <f t="shared" si="40"/>
        <v>13663539.68</v>
      </c>
      <c r="M243" s="17">
        <v>27494794</v>
      </c>
      <c r="N243" s="17">
        <v>0</v>
      </c>
      <c r="O243" s="17">
        <v>0</v>
      </c>
      <c r="P243" s="20">
        <f t="shared" si="41"/>
        <v>27494794</v>
      </c>
      <c r="Q243" s="17">
        <v>18968457</v>
      </c>
      <c r="R243" s="17">
        <v>292375.48</v>
      </c>
      <c r="S243" s="21">
        <f t="shared" si="42"/>
        <v>19260832.48</v>
      </c>
      <c r="T243" s="20">
        <f t="shared" si="43"/>
        <v>60419166.16</v>
      </c>
      <c r="U243" s="22">
        <f t="shared" si="44"/>
        <v>1.2975407754523887</v>
      </c>
      <c r="V243" s="22">
        <f t="shared" si="45"/>
        <v>0.019999998262508346</v>
      </c>
      <c r="W243" s="22">
        <f t="shared" si="46"/>
        <v>1.317540773714897</v>
      </c>
      <c r="X243" s="23">
        <f t="shared" si="47"/>
        <v>1.880786419668383</v>
      </c>
      <c r="Y243" s="23">
        <f t="shared" si="48"/>
        <v>0.9346569344998215</v>
      </c>
      <c r="Z243" s="24"/>
      <c r="AA243" s="23">
        <f t="shared" si="49"/>
        <v>4.132984127883101</v>
      </c>
      <c r="AB243" s="34">
        <v>117838.14432989691</v>
      </c>
      <c r="AC243" s="26">
        <f t="shared" si="50"/>
        <v>4870.23180174662</v>
      </c>
      <c r="AD243" s="28"/>
      <c r="AE243" s="29">
        <f>E243/G243</f>
        <v>2628330685.0053935</v>
      </c>
      <c r="AF243" s="22">
        <f>(L243/AE243)*100</f>
        <v>0.5198561869688008</v>
      </c>
      <c r="AG243" s="22">
        <f>(P243/AE243)*100</f>
        <v>1.0460934066195546</v>
      </c>
      <c r="AH243" s="22">
        <f>(Q243/AE243)*100</f>
        <v>0.7216921793066186</v>
      </c>
      <c r="AI243" s="22">
        <f>(S243/AE243)*100</f>
        <v>0.7328161783402257</v>
      </c>
      <c r="AJ243" s="22">
        <f t="shared" si="51"/>
        <v>2.299</v>
      </c>
    </row>
    <row r="244" spans="1:36" ht="12.75">
      <c r="A244" s="13" t="s">
        <v>525</v>
      </c>
      <c r="B244" s="14" t="s">
        <v>526</v>
      </c>
      <c r="C244" s="15" t="s">
        <v>488</v>
      </c>
      <c r="D244" s="16"/>
      <c r="E244" s="35">
        <v>161856123</v>
      </c>
      <c r="F244" s="33">
        <v>54.27</v>
      </c>
      <c r="G244" s="19">
        <f t="shared" si="39"/>
        <v>0.5427000000000001</v>
      </c>
      <c r="H244" s="17">
        <v>1479664.04</v>
      </c>
      <c r="I244" s="17">
        <v>0</v>
      </c>
      <c r="J244" s="17">
        <v>0</v>
      </c>
      <c r="K244" s="17">
        <v>116168.41</v>
      </c>
      <c r="L244" s="20">
        <f t="shared" si="40"/>
        <v>1595832.45</v>
      </c>
      <c r="M244" s="17">
        <v>1806801.5</v>
      </c>
      <c r="N244" s="17">
        <v>2736580.29</v>
      </c>
      <c r="O244" s="17">
        <v>0</v>
      </c>
      <c r="P244" s="20">
        <f t="shared" si="41"/>
        <v>4543381.79</v>
      </c>
      <c r="Q244" s="17">
        <v>2487000</v>
      </c>
      <c r="R244" s="17">
        <v>0</v>
      </c>
      <c r="S244" s="21">
        <f t="shared" si="42"/>
        <v>2487000</v>
      </c>
      <c r="T244" s="20">
        <f t="shared" si="43"/>
        <v>8626214.24</v>
      </c>
      <c r="U244" s="22">
        <f t="shared" si="44"/>
        <v>1.5365498406260478</v>
      </c>
      <c r="V244" s="22">
        <f t="shared" si="45"/>
        <v>0</v>
      </c>
      <c r="W244" s="22">
        <f t="shared" si="46"/>
        <v>1.5365498406260478</v>
      </c>
      <c r="X244" s="23">
        <f t="shared" si="47"/>
        <v>2.8070496844904658</v>
      </c>
      <c r="Y244" s="23">
        <f t="shared" si="48"/>
        <v>0.9859574172550767</v>
      </c>
      <c r="Z244" s="24"/>
      <c r="AA244" s="23">
        <f t="shared" si="49"/>
        <v>5.329556942371591</v>
      </c>
      <c r="AB244" s="34">
        <v>87047.27793696275</v>
      </c>
      <c r="AC244" s="26">
        <f t="shared" si="50"/>
        <v>4639.234244434892</v>
      </c>
      <c r="AD244" s="28"/>
      <c r="AE244" s="29">
        <f>E244/G244</f>
        <v>298242349.36428964</v>
      </c>
      <c r="AF244" s="22">
        <f>(L244/AE244)*100</f>
        <v>0.5350790903443301</v>
      </c>
      <c r="AG244" s="22">
        <f>(P244/AE244)*100</f>
        <v>1.5233858637729758</v>
      </c>
      <c r="AH244" s="22">
        <f>(Q244/AE244)*100</f>
        <v>0.8338855985077562</v>
      </c>
      <c r="AI244" s="22">
        <f>(S244/AE244)*100</f>
        <v>0.8338855985077562</v>
      </c>
      <c r="AJ244" s="22">
        <f t="shared" si="51"/>
        <v>2.892</v>
      </c>
    </row>
    <row r="245" spans="1:36" ht="12.75">
      <c r="A245" s="13" t="s">
        <v>527</v>
      </c>
      <c r="B245" s="14" t="s">
        <v>528</v>
      </c>
      <c r="C245" s="15" t="s">
        <v>488</v>
      </c>
      <c r="D245" s="16"/>
      <c r="E245" s="35">
        <v>377206225</v>
      </c>
      <c r="F245" s="33">
        <v>54.2</v>
      </c>
      <c r="G245" s="19">
        <f t="shared" si="39"/>
        <v>0.542</v>
      </c>
      <c r="H245" s="17">
        <v>3775439.64</v>
      </c>
      <c r="I245" s="17">
        <v>0</v>
      </c>
      <c r="J245" s="17">
        <v>0</v>
      </c>
      <c r="K245" s="17">
        <v>296409.64</v>
      </c>
      <c r="L245" s="20">
        <f t="shared" si="40"/>
        <v>4071849.2800000003</v>
      </c>
      <c r="M245" s="17">
        <v>11241079</v>
      </c>
      <c r="N245" s="17">
        <v>0</v>
      </c>
      <c r="O245" s="17">
        <v>0</v>
      </c>
      <c r="P245" s="20">
        <f t="shared" si="41"/>
        <v>11241079</v>
      </c>
      <c r="Q245" s="17">
        <v>8400220.86</v>
      </c>
      <c r="R245" s="17">
        <v>0</v>
      </c>
      <c r="S245" s="21">
        <f t="shared" si="42"/>
        <v>8400220.86</v>
      </c>
      <c r="T245" s="20">
        <f t="shared" si="43"/>
        <v>23713149.14</v>
      </c>
      <c r="U245" s="22">
        <f t="shared" si="44"/>
        <v>2.226957113446365</v>
      </c>
      <c r="V245" s="22">
        <f t="shared" si="45"/>
        <v>0</v>
      </c>
      <c r="W245" s="22">
        <f t="shared" si="46"/>
        <v>2.226957113446365</v>
      </c>
      <c r="X245" s="23">
        <f t="shared" si="47"/>
        <v>2.9800884118495126</v>
      </c>
      <c r="Y245" s="23">
        <f t="shared" si="48"/>
        <v>1.0794756316654106</v>
      </c>
      <c r="Z245" s="24"/>
      <c r="AA245" s="23">
        <f t="shared" si="49"/>
        <v>6.286521156961289</v>
      </c>
      <c r="AB245" s="34">
        <v>91844.8169688676</v>
      </c>
      <c r="AC245" s="26">
        <f t="shared" si="50"/>
        <v>5773.843850320233</v>
      </c>
      <c r="AD245" s="28"/>
      <c r="AE245" s="29">
        <f>E245/G245</f>
        <v>695952444.6494465</v>
      </c>
      <c r="AF245" s="22">
        <f>(L245/AE245)*100</f>
        <v>0.5850757923626526</v>
      </c>
      <c r="AG245" s="22">
        <f>(P245/AE245)*100</f>
        <v>1.6152079192224362</v>
      </c>
      <c r="AH245" s="22">
        <f>(Q245/AE245)*100</f>
        <v>1.2070107554879297</v>
      </c>
      <c r="AI245" s="22">
        <f>(S245/AE245)*100</f>
        <v>1.2070107554879297</v>
      </c>
      <c r="AJ245" s="22">
        <f t="shared" si="51"/>
        <v>3.407</v>
      </c>
    </row>
    <row r="246" spans="1:36" ht="12.75">
      <c r="A246" s="13" t="s">
        <v>529</v>
      </c>
      <c r="B246" s="14" t="s">
        <v>530</v>
      </c>
      <c r="C246" s="15" t="s">
        <v>488</v>
      </c>
      <c r="D246" s="16"/>
      <c r="E246" s="35">
        <v>194798355</v>
      </c>
      <c r="F246" s="33">
        <v>66.13</v>
      </c>
      <c r="G246" s="19">
        <f t="shared" si="39"/>
        <v>0.6613</v>
      </c>
      <c r="H246" s="17">
        <v>1574226.23</v>
      </c>
      <c r="I246" s="17">
        <v>126582.43</v>
      </c>
      <c r="J246" s="17">
        <v>0</v>
      </c>
      <c r="K246" s="17">
        <v>123592.45</v>
      </c>
      <c r="L246" s="20">
        <f t="shared" si="40"/>
        <v>1824401.1099999999</v>
      </c>
      <c r="M246" s="17">
        <v>1967989</v>
      </c>
      <c r="N246" s="17">
        <v>2773570.58</v>
      </c>
      <c r="O246" s="17">
        <v>0</v>
      </c>
      <c r="P246" s="20">
        <f t="shared" si="41"/>
        <v>4741559.58</v>
      </c>
      <c r="Q246" s="17">
        <v>2242984.63</v>
      </c>
      <c r="R246" s="17">
        <v>0</v>
      </c>
      <c r="S246" s="21">
        <f t="shared" si="42"/>
        <v>2242984.63</v>
      </c>
      <c r="T246" s="20">
        <f t="shared" si="43"/>
        <v>8808945.32</v>
      </c>
      <c r="U246" s="22">
        <f t="shared" si="44"/>
        <v>1.151439204915257</v>
      </c>
      <c r="V246" s="22">
        <f t="shared" si="45"/>
        <v>0</v>
      </c>
      <c r="W246" s="22">
        <f t="shared" si="46"/>
        <v>1.151439204915257</v>
      </c>
      <c r="X246" s="23">
        <f t="shared" si="47"/>
        <v>2.4340860475952173</v>
      </c>
      <c r="Y246" s="23">
        <f t="shared" si="48"/>
        <v>0.9365587866488914</v>
      </c>
      <c r="Z246" s="24"/>
      <c r="AA246" s="23">
        <f t="shared" si="49"/>
        <v>4.522084039159366</v>
      </c>
      <c r="AB246" s="34">
        <v>142937.26765799258</v>
      </c>
      <c r="AC246" s="26">
        <f t="shared" si="50"/>
        <v>6463.743366772585</v>
      </c>
      <c r="AD246" s="28"/>
      <c r="AE246" s="29">
        <f>E246/G246</f>
        <v>294568811.4320278</v>
      </c>
      <c r="AF246" s="22">
        <f>(L246/AE246)*100</f>
        <v>0.6193463256109119</v>
      </c>
      <c r="AG246" s="22">
        <f>(P246/AE246)*100</f>
        <v>1.609661103274717</v>
      </c>
      <c r="AH246" s="22">
        <f>(Q246/AE246)*100</f>
        <v>0.7614467462104595</v>
      </c>
      <c r="AI246" s="22">
        <f>(S246/AE246)*100</f>
        <v>0.7614467462104595</v>
      </c>
      <c r="AJ246" s="22">
        <f t="shared" si="51"/>
        <v>2.99</v>
      </c>
    </row>
    <row r="247" spans="1:36" ht="12.75">
      <c r="A247" s="13" t="s">
        <v>531</v>
      </c>
      <c r="B247" s="14" t="s">
        <v>532</v>
      </c>
      <c r="C247" s="15" t="s">
        <v>488</v>
      </c>
      <c r="D247" s="32"/>
      <c r="E247" s="35">
        <v>617844922</v>
      </c>
      <c r="F247" s="33">
        <v>51.42</v>
      </c>
      <c r="G247" s="19">
        <f t="shared" si="39"/>
        <v>0.5142</v>
      </c>
      <c r="H247" s="17">
        <v>6336600.03</v>
      </c>
      <c r="I247" s="17">
        <v>509520.71</v>
      </c>
      <c r="J247" s="17">
        <v>0</v>
      </c>
      <c r="K247" s="17">
        <v>497484.79</v>
      </c>
      <c r="L247" s="20">
        <f t="shared" si="40"/>
        <v>7343605.53</v>
      </c>
      <c r="M247" s="17">
        <v>11783639.15</v>
      </c>
      <c r="N247" s="17">
        <v>5829378.25</v>
      </c>
      <c r="O247" s="17">
        <v>0</v>
      </c>
      <c r="P247" s="20">
        <f t="shared" si="41"/>
        <v>17613017.4</v>
      </c>
      <c r="Q247" s="17">
        <v>4049223</v>
      </c>
      <c r="R247" s="17">
        <v>312000</v>
      </c>
      <c r="S247" s="21">
        <f t="shared" si="42"/>
        <v>4361223</v>
      </c>
      <c r="T247" s="20">
        <f t="shared" si="43"/>
        <v>29317845.93</v>
      </c>
      <c r="U247" s="22">
        <f t="shared" si="44"/>
        <v>0.6553785352629312</v>
      </c>
      <c r="V247" s="22">
        <f t="shared" si="45"/>
        <v>0.05049810864998903</v>
      </c>
      <c r="W247" s="22">
        <f t="shared" si="46"/>
        <v>0.7058766439129203</v>
      </c>
      <c r="X247" s="23">
        <f t="shared" si="47"/>
        <v>2.8507181612799593</v>
      </c>
      <c r="Y247" s="23">
        <f t="shared" si="48"/>
        <v>1.1885839421044881</v>
      </c>
      <c r="Z247" s="24"/>
      <c r="AA247" s="23">
        <f t="shared" si="49"/>
        <v>4.745178747297367</v>
      </c>
      <c r="AB247" s="34">
        <v>181757.23098012336</v>
      </c>
      <c r="AC247" s="26">
        <f t="shared" si="50"/>
        <v>8624.705496145</v>
      </c>
      <c r="AD247" s="28"/>
      <c r="AE247" s="29">
        <f>E247/G247</f>
        <v>1201565387.008946</v>
      </c>
      <c r="AF247" s="22">
        <f>(L247/AE247)*100</f>
        <v>0.6111698630301279</v>
      </c>
      <c r="AG247" s="22">
        <f>(P247/AE247)*100</f>
        <v>1.465839278530155</v>
      </c>
      <c r="AH247" s="22">
        <f>(Q247/AE247)*100</f>
        <v>0.33699564283219924</v>
      </c>
      <c r="AI247" s="22">
        <f>(S247/AE247)*100</f>
        <v>0.36296177030002363</v>
      </c>
      <c r="AJ247" s="22">
        <f t="shared" si="51"/>
        <v>2.44</v>
      </c>
    </row>
    <row r="248" spans="1:36" ht="12.75">
      <c r="A248" s="13" t="s">
        <v>533</v>
      </c>
      <c r="B248" s="14" t="s">
        <v>534</v>
      </c>
      <c r="C248" s="15" t="s">
        <v>535</v>
      </c>
      <c r="D248" s="16"/>
      <c r="E248" s="35">
        <v>2394463816</v>
      </c>
      <c r="F248" s="33">
        <v>37.84</v>
      </c>
      <c r="G248" s="19">
        <f t="shared" si="39"/>
        <v>0.3784</v>
      </c>
      <c r="H248" s="17">
        <v>25461937.68</v>
      </c>
      <c r="I248" s="17">
        <v>0</v>
      </c>
      <c r="J248" s="17">
        <v>0</v>
      </c>
      <c r="K248" s="17">
        <v>669480.95</v>
      </c>
      <c r="L248" s="20">
        <f t="shared" si="40"/>
        <v>26131418.63</v>
      </c>
      <c r="M248" s="17">
        <v>57086193</v>
      </c>
      <c r="N248" s="17">
        <v>0</v>
      </c>
      <c r="O248" s="17">
        <v>9628873</v>
      </c>
      <c r="P248" s="20">
        <f t="shared" si="41"/>
        <v>66715066</v>
      </c>
      <c r="Q248" s="17">
        <v>57712246.12</v>
      </c>
      <c r="R248" s="17">
        <v>0</v>
      </c>
      <c r="S248" s="21">
        <f t="shared" si="42"/>
        <v>57712246.12</v>
      </c>
      <c r="T248" s="20">
        <f t="shared" si="43"/>
        <v>150558730.75</v>
      </c>
      <c r="U248" s="22">
        <f t="shared" si="44"/>
        <v>2.410236719150322</v>
      </c>
      <c r="V248" s="22">
        <f t="shared" si="45"/>
        <v>0</v>
      </c>
      <c r="W248" s="22">
        <f t="shared" si="46"/>
        <v>2.410236719150322</v>
      </c>
      <c r="X248" s="23">
        <f t="shared" si="47"/>
        <v>2.786221514570592</v>
      </c>
      <c r="Y248" s="23">
        <f t="shared" si="48"/>
        <v>1.0913265197572732</v>
      </c>
      <c r="Z248" s="24"/>
      <c r="AA248" s="23">
        <f t="shared" si="49"/>
        <v>6.287784753478187</v>
      </c>
      <c r="AB248" s="34">
        <v>134710.11581971627</v>
      </c>
      <c r="AC248" s="26">
        <f t="shared" si="50"/>
        <v>8470.282123904926</v>
      </c>
      <c r="AD248" s="28"/>
      <c r="AE248" s="29">
        <f>E248/G248</f>
        <v>6327864207.188161</v>
      </c>
      <c r="AF248" s="22">
        <f>(L248/AE248)*100</f>
        <v>0.4129579550761522</v>
      </c>
      <c r="AG248" s="22">
        <f>(P248/AE248)*100</f>
        <v>1.0543062211135121</v>
      </c>
      <c r="AH248" s="22">
        <f>(Q248/AE248)*100</f>
        <v>0.9120335745264817</v>
      </c>
      <c r="AI248" s="22">
        <f>(S248/AE248)*100</f>
        <v>0.9120335745264817</v>
      </c>
      <c r="AJ248" s="22">
        <f t="shared" si="51"/>
        <v>2.379</v>
      </c>
    </row>
    <row r="249" spans="1:36" ht="12.75">
      <c r="A249" s="13" t="s">
        <v>536</v>
      </c>
      <c r="B249" s="14" t="s">
        <v>537</v>
      </c>
      <c r="C249" s="15" t="s">
        <v>535</v>
      </c>
      <c r="D249" s="16"/>
      <c r="E249" s="35">
        <v>40104669</v>
      </c>
      <c r="F249" s="33">
        <v>24.24</v>
      </c>
      <c r="G249" s="19">
        <f t="shared" si="39"/>
        <v>0.24239999999999998</v>
      </c>
      <c r="H249" s="17">
        <v>602882.55</v>
      </c>
      <c r="I249" s="17">
        <v>0</v>
      </c>
      <c r="J249" s="17">
        <v>0</v>
      </c>
      <c r="K249" s="17">
        <v>19113.85</v>
      </c>
      <c r="L249" s="20">
        <f t="shared" si="40"/>
        <v>621996.4</v>
      </c>
      <c r="M249" s="17">
        <v>1151876</v>
      </c>
      <c r="N249" s="17">
        <v>0</v>
      </c>
      <c r="O249" s="17">
        <v>0</v>
      </c>
      <c r="P249" s="20">
        <f t="shared" si="41"/>
        <v>1151876</v>
      </c>
      <c r="Q249" s="17">
        <v>1353103</v>
      </c>
      <c r="R249" s="17">
        <v>0</v>
      </c>
      <c r="S249" s="21">
        <f t="shared" si="42"/>
        <v>1353103</v>
      </c>
      <c r="T249" s="20">
        <f t="shared" si="43"/>
        <v>3126975.4</v>
      </c>
      <c r="U249" s="22">
        <f t="shared" si="44"/>
        <v>3.373928856014246</v>
      </c>
      <c r="V249" s="22">
        <f t="shared" si="45"/>
        <v>0</v>
      </c>
      <c r="W249" s="22">
        <f t="shared" si="46"/>
        <v>3.373928856014246</v>
      </c>
      <c r="X249" s="23">
        <f t="shared" si="47"/>
        <v>2.8721743096795036</v>
      </c>
      <c r="Y249" s="23">
        <f t="shared" si="48"/>
        <v>1.55093263579859</v>
      </c>
      <c r="Z249" s="24"/>
      <c r="AA249" s="23">
        <f t="shared" si="49"/>
        <v>7.79703580149234</v>
      </c>
      <c r="AB249" s="34">
        <v>76514.37125748504</v>
      </c>
      <c r="AC249" s="26">
        <f t="shared" si="50"/>
        <v>5965.852920232874</v>
      </c>
      <c r="AD249" s="28"/>
      <c r="AE249" s="29">
        <f>E249/G249</f>
        <v>165448304.45544556</v>
      </c>
      <c r="AF249" s="22">
        <f>(L249/AE249)*100</f>
        <v>0.3759460709175782</v>
      </c>
      <c r="AG249" s="22">
        <f>(P249/AE249)*100</f>
        <v>0.6962150526663117</v>
      </c>
      <c r="AH249" s="22">
        <f>(Q249/AE249)*100</f>
        <v>0.8178403546978532</v>
      </c>
      <c r="AI249" s="22">
        <f>(S249/AE249)*100</f>
        <v>0.8178403546978532</v>
      </c>
      <c r="AJ249" s="22">
        <f t="shared" si="51"/>
        <v>1.8900000000000001</v>
      </c>
    </row>
    <row r="250" spans="1:36" ht="12.75">
      <c r="A250" s="13" t="s">
        <v>538</v>
      </c>
      <c r="B250" s="14" t="s">
        <v>539</v>
      </c>
      <c r="C250" s="15" t="s">
        <v>535</v>
      </c>
      <c r="D250" s="16"/>
      <c r="E250" s="35">
        <v>402049490</v>
      </c>
      <c r="F250" s="33">
        <v>35.82</v>
      </c>
      <c r="G250" s="19">
        <f t="shared" si="39"/>
        <v>0.3582</v>
      </c>
      <c r="H250" s="17">
        <v>4257424.83</v>
      </c>
      <c r="I250" s="17">
        <v>0</v>
      </c>
      <c r="J250" s="17">
        <v>0</v>
      </c>
      <c r="K250" s="17">
        <v>113405.07</v>
      </c>
      <c r="L250" s="20">
        <f t="shared" si="40"/>
        <v>4370829.9</v>
      </c>
      <c r="M250" s="17">
        <v>8610659</v>
      </c>
      <c r="N250" s="17">
        <v>0</v>
      </c>
      <c r="O250" s="17">
        <v>0</v>
      </c>
      <c r="P250" s="20">
        <f t="shared" si="41"/>
        <v>8610659</v>
      </c>
      <c r="Q250" s="17">
        <v>10336584.89</v>
      </c>
      <c r="R250" s="17">
        <v>0</v>
      </c>
      <c r="S250" s="21">
        <f t="shared" si="42"/>
        <v>10336584.89</v>
      </c>
      <c r="T250" s="20">
        <f t="shared" si="43"/>
        <v>23318073.79</v>
      </c>
      <c r="U250" s="22">
        <f t="shared" si="44"/>
        <v>2.5709732625204924</v>
      </c>
      <c r="V250" s="22">
        <f t="shared" si="45"/>
        <v>0</v>
      </c>
      <c r="W250" s="22">
        <f t="shared" si="46"/>
        <v>2.5709732625204924</v>
      </c>
      <c r="X250" s="23">
        <f t="shared" si="47"/>
        <v>2.141691312678944</v>
      </c>
      <c r="Y250" s="23">
        <f t="shared" si="48"/>
        <v>1.087137282527084</v>
      </c>
      <c r="Z250" s="24">
        <v>0.133</v>
      </c>
      <c r="AA250" s="23">
        <f t="shared" si="49"/>
        <v>5.66680185772652</v>
      </c>
      <c r="AB250" s="34">
        <v>134258.97108843538</v>
      </c>
      <c r="AC250" s="26">
        <f t="shared" si="50"/>
        <v>7608.189867803967</v>
      </c>
      <c r="AD250" s="28"/>
      <c r="AE250" s="29">
        <f>E250/G250</f>
        <v>1122416219.988833</v>
      </c>
      <c r="AF250" s="22">
        <f>(L250/AE250)*100</f>
        <v>0.38941257460120154</v>
      </c>
      <c r="AG250" s="22">
        <f>(P250/AE250)*100</f>
        <v>0.7671538282015978</v>
      </c>
      <c r="AH250" s="22">
        <f>(Q250/AE250)*100</f>
        <v>0.9209226226348405</v>
      </c>
      <c r="AI250" s="22">
        <f>(S250/AE250)*100</f>
        <v>0.9209226226348405</v>
      </c>
      <c r="AJ250" s="22">
        <f t="shared" si="51"/>
        <v>2.077</v>
      </c>
    </row>
    <row r="251" spans="1:36" s="40" customFormat="1" ht="12.75">
      <c r="A251" s="13" t="s">
        <v>540</v>
      </c>
      <c r="B251" s="14" t="s">
        <v>541</v>
      </c>
      <c r="C251" s="15" t="s">
        <v>535</v>
      </c>
      <c r="D251" s="16"/>
      <c r="E251" s="35">
        <v>480103440</v>
      </c>
      <c r="F251" s="33">
        <v>38.41</v>
      </c>
      <c r="G251" s="19">
        <f t="shared" si="39"/>
        <v>0.38409999999999994</v>
      </c>
      <c r="H251" s="17">
        <v>5438035.73</v>
      </c>
      <c r="I251" s="17">
        <v>0</v>
      </c>
      <c r="J251" s="17">
        <v>0</v>
      </c>
      <c r="K251" s="17">
        <v>144048.62</v>
      </c>
      <c r="L251" s="20">
        <f t="shared" si="40"/>
        <v>5582084.350000001</v>
      </c>
      <c r="M251" s="17">
        <v>8504341</v>
      </c>
      <c r="N251" s="17">
        <v>0</v>
      </c>
      <c r="O251" s="17">
        <v>665520</v>
      </c>
      <c r="P251" s="20">
        <f t="shared" si="41"/>
        <v>9169861</v>
      </c>
      <c r="Q251" s="17">
        <v>12437620.96</v>
      </c>
      <c r="R251" s="17">
        <v>0</v>
      </c>
      <c r="S251" s="21">
        <f t="shared" si="42"/>
        <v>12437620.96</v>
      </c>
      <c r="T251" s="20">
        <f t="shared" si="43"/>
        <v>27189566.310000002</v>
      </c>
      <c r="U251" s="22">
        <f t="shared" si="44"/>
        <v>2.5906127562843544</v>
      </c>
      <c r="V251" s="22">
        <f t="shared" si="45"/>
        <v>0</v>
      </c>
      <c r="W251" s="22">
        <f t="shared" si="46"/>
        <v>2.5906127562843544</v>
      </c>
      <c r="X251" s="23">
        <f t="shared" si="47"/>
        <v>1.9099761084819553</v>
      </c>
      <c r="Y251" s="23">
        <f t="shared" si="48"/>
        <v>1.162683681250024</v>
      </c>
      <c r="Z251" s="24"/>
      <c r="AA251" s="23">
        <f t="shared" si="49"/>
        <v>5.663272546016334</v>
      </c>
      <c r="AB251" s="34">
        <v>140205.4959473151</v>
      </c>
      <c r="AC251" s="26">
        <f t="shared" si="50"/>
        <v>7940.219359990339</v>
      </c>
      <c r="AD251" s="28"/>
      <c r="AE251" s="29">
        <f>E251/G251</f>
        <v>1249943868.7841709</v>
      </c>
      <c r="AF251" s="22">
        <f>(L251/AE251)*100</f>
        <v>0.4465868019681342</v>
      </c>
      <c r="AG251" s="22">
        <f>(P251/AE251)*100</f>
        <v>0.733621823267919</v>
      </c>
      <c r="AH251" s="22">
        <f>(Q251/AE251)*100</f>
        <v>0.9950543596888205</v>
      </c>
      <c r="AI251" s="22">
        <f>(S251/AE251)*100</f>
        <v>0.9950543596888205</v>
      </c>
      <c r="AJ251" s="22">
        <f t="shared" si="51"/>
        <v>2.176</v>
      </c>
    </row>
    <row r="252" spans="1:36" ht="12.75">
      <c r="A252" s="13" t="s">
        <v>542</v>
      </c>
      <c r="B252" s="14" t="s">
        <v>543</v>
      </c>
      <c r="C252" s="15" t="s">
        <v>535</v>
      </c>
      <c r="D252" s="16"/>
      <c r="E252" s="35">
        <v>2998075026</v>
      </c>
      <c r="F252" s="33">
        <v>27.16</v>
      </c>
      <c r="G252" s="19">
        <f t="shared" si="39"/>
        <v>0.2716</v>
      </c>
      <c r="H252" s="17">
        <v>39598326</v>
      </c>
      <c r="I252" s="17">
        <v>0</v>
      </c>
      <c r="J252" s="17">
        <v>0</v>
      </c>
      <c r="K252" s="17">
        <v>1040053.22</v>
      </c>
      <c r="L252" s="20">
        <f t="shared" si="40"/>
        <v>40638379.22</v>
      </c>
      <c r="M252" s="17">
        <v>35242372</v>
      </c>
      <c r="N252" s="17">
        <v>0</v>
      </c>
      <c r="O252" s="17">
        <v>0</v>
      </c>
      <c r="P252" s="20">
        <f t="shared" si="41"/>
        <v>35242372</v>
      </c>
      <c r="Q252" s="17">
        <v>58093343.31</v>
      </c>
      <c r="R252" s="17">
        <v>599615</v>
      </c>
      <c r="S252" s="21">
        <f t="shared" si="42"/>
        <v>58692958.31</v>
      </c>
      <c r="T252" s="20">
        <f t="shared" si="43"/>
        <v>134573709.53</v>
      </c>
      <c r="U252" s="22">
        <f t="shared" si="44"/>
        <v>1.937688110077336</v>
      </c>
      <c r="V252" s="22">
        <f t="shared" si="45"/>
        <v>0.019999999826555374</v>
      </c>
      <c r="W252" s="22">
        <f t="shared" si="46"/>
        <v>1.9576881099038914</v>
      </c>
      <c r="X252" s="23">
        <f t="shared" si="47"/>
        <v>1.175500002313818</v>
      </c>
      <c r="Y252" s="23">
        <f t="shared" si="48"/>
        <v>1.3554823967904264</v>
      </c>
      <c r="Z252" s="24"/>
      <c r="AA252" s="23">
        <f t="shared" si="49"/>
        <v>4.488670509008136</v>
      </c>
      <c r="AB252" s="34">
        <v>165785.6393283823</v>
      </c>
      <c r="AC252" s="26">
        <f t="shared" si="50"/>
        <v>7441.571100703691</v>
      </c>
      <c r="AD252" s="28"/>
      <c r="AE252" s="29">
        <f>E252/G252</f>
        <v>11038567842.415316</v>
      </c>
      <c r="AF252" s="22">
        <f>(L252/AE252)*100</f>
        <v>0.36814901896827984</v>
      </c>
      <c r="AG252" s="22">
        <f>(P252/AE252)*100</f>
        <v>0.319265800628433</v>
      </c>
      <c r="AH252" s="22">
        <f>(Q252/AE252)*100</f>
        <v>0.5262760906970045</v>
      </c>
      <c r="AI252" s="22">
        <f>(S252/AE252)*100</f>
        <v>0.531708090649897</v>
      </c>
      <c r="AJ252" s="22">
        <f t="shared" si="51"/>
        <v>1.219</v>
      </c>
    </row>
    <row r="253" spans="1:36" ht="12.75">
      <c r="A253" s="13" t="s">
        <v>544</v>
      </c>
      <c r="B253" s="14" t="s">
        <v>545</v>
      </c>
      <c r="C253" s="15" t="s">
        <v>535</v>
      </c>
      <c r="D253" s="16"/>
      <c r="E253" s="35">
        <v>5946690737</v>
      </c>
      <c r="F253" s="33">
        <v>26.75</v>
      </c>
      <c r="G253" s="19">
        <f t="shared" si="39"/>
        <v>0.2675</v>
      </c>
      <c r="H253" s="17">
        <v>87382742.39</v>
      </c>
      <c r="I253" s="17">
        <v>0</v>
      </c>
      <c r="J253" s="17">
        <v>0</v>
      </c>
      <c r="K253" s="17">
        <v>2362577.75</v>
      </c>
      <c r="L253" s="20">
        <f t="shared" si="40"/>
        <v>89745320.14</v>
      </c>
      <c r="M253" s="17">
        <v>89567158.5</v>
      </c>
      <c r="N253" s="17">
        <v>0</v>
      </c>
      <c r="O253" s="17">
        <v>7506917.76</v>
      </c>
      <c r="P253" s="20">
        <f t="shared" si="41"/>
        <v>97074076.26</v>
      </c>
      <c r="Q253" s="17">
        <v>170000000</v>
      </c>
      <c r="R253" s="17">
        <v>0</v>
      </c>
      <c r="S253" s="21">
        <f t="shared" si="42"/>
        <v>170000000</v>
      </c>
      <c r="T253" s="20">
        <f t="shared" si="43"/>
        <v>356819396.4</v>
      </c>
      <c r="U253" s="22">
        <f t="shared" si="44"/>
        <v>2.858732823320857</v>
      </c>
      <c r="V253" s="22">
        <f t="shared" si="45"/>
        <v>0</v>
      </c>
      <c r="W253" s="22">
        <f t="shared" si="46"/>
        <v>2.858732823320857</v>
      </c>
      <c r="X253" s="23">
        <f t="shared" si="47"/>
        <v>1.632404988811847</v>
      </c>
      <c r="Y253" s="23">
        <f t="shared" si="48"/>
        <v>1.5091640730803317</v>
      </c>
      <c r="Z253" s="24"/>
      <c r="AA253" s="23">
        <f t="shared" si="49"/>
        <v>6.000301885213036</v>
      </c>
      <c r="AB253" s="34">
        <v>93407.29579127893</v>
      </c>
      <c r="AC253" s="26">
        <f t="shared" si="50"/>
        <v>5604.719730290626</v>
      </c>
      <c r="AD253" s="28"/>
      <c r="AE253" s="29">
        <f>E253/G253</f>
        <v>22230619577.57009</v>
      </c>
      <c r="AF253" s="22">
        <f>(L253/AE253)*100</f>
        <v>0.40370138954898876</v>
      </c>
      <c r="AG253" s="22">
        <f>(P253/AE253)*100</f>
        <v>0.43666833450716913</v>
      </c>
      <c r="AH253" s="22">
        <f>(Q253/AE253)*100</f>
        <v>0.7647110302383294</v>
      </c>
      <c r="AI253" s="22">
        <f>(S253/AE253)*100</f>
        <v>0.7647110302383294</v>
      </c>
      <c r="AJ253" s="22">
        <f t="shared" si="51"/>
        <v>1.6059999999999999</v>
      </c>
    </row>
    <row r="254" spans="1:36" ht="12.75">
      <c r="A254" s="13" t="s">
        <v>546</v>
      </c>
      <c r="B254" s="14" t="s">
        <v>547</v>
      </c>
      <c r="C254" s="15" t="s">
        <v>535</v>
      </c>
      <c r="D254" s="16"/>
      <c r="E254" s="35">
        <v>1071114398</v>
      </c>
      <c r="F254" s="33">
        <v>27.58</v>
      </c>
      <c r="G254" s="19">
        <f t="shared" si="39"/>
        <v>0.2758</v>
      </c>
      <c r="H254" s="17">
        <v>15882054.52</v>
      </c>
      <c r="I254" s="17">
        <v>0</v>
      </c>
      <c r="J254" s="17">
        <v>0</v>
      </c>
      <c r="K254" s="17">
        <v>414872.11</v>
      </c>
      <c r="L254" s="20">
        <f t="shared" si="40"/>
        <v>16296926.629999999</v>
      </c>
      <c r="M254" s="17">
        <v>44396912</v>
      </c>
      <c r="N254" s="17">
        <v>0</v>
      </c>
      <c r="O254" s="17">
        <v>0</v>
      </c>
      <c r="P254" s="20">
        <f t="shared" si="41"/>
        <v>44396912</v>
      </c>
      <c r="Q254" s="17">
        <v>35130126.71</v>
      </c>
      <c r="R254" s="17">
        <v>0</v>
      </c>
      <c r="S254" s="21">
        <f t="shared" si="42"/>
        <v>35130126.71</v>
      </c>
      <c r="T254" s="20">
        <f t="shared" si="43"/>
        <v>95823965.34</v>
      </c>
      <c r="U254" s="22">
        <f t="shared" si="44"/>
        <v>3.2797735494542386</v>
      </c>
      <c r="V254" s="22">
        <f t="shared" si="45"/>
        <v>0</v>
      </c>
      <c r="W254" s="22">
        <f t="shared" si="46"/>
        <v>3.2797735494542386</v>
      </c>
      <c r="X254" s="23">
        <f t="shared" si="47"/>
        <v>4.144927197589589</v>
      </c>
      <c r="Y254" s="23">
        <f t="shared" si="48"/>
        <v>1.5214926305191911</v>
      </c>
      <c r="Z254" s="24"/>
      <c r="AA254" s="23">
        <f t="shared" si="49"/>
        <v>8.94619337756302</v>
      </c>
      <c r="AB254" s="34">
        <v>94552.69452652315</v>
      </c>
      <c r="AC254" s="26">
        <f t="shared" si="50"/>
        <v>8458.866896039206</v>
      </c>
      <c r="AD254" s="28"/>
      <c r="AE254" s="29">
        <f>E254/G254</f>
        <v>3883663517.0413346</v>
      </c>
      <c r="AF254" s="22">
        <f>(L254/AE254)*100</f>
        <v>0.4196276674971929</v>
      </c>
      <c r="AG254" s="22">
        <f>(P254/AE254)*100</f>
        <v>1.1431709210952086</v>
      </c>
      <c r="AH254" s="22">
        <f>(Q254/AE254)*100</f>
        <v>0.9045615449394788</v>
      </c>
      <c r="AI254" s="22">
        <f>(S254/AE254)*100</f>
        <v>0.9045615449394788</v>
      </c>
      <c r="AJ254" s="22">
        <f t="shared" si="51"/>
        <v>2.468</v>
      </c>
    </row>
    <row r="255" spans="1:36" ht="12.75">
      <c r="A255" s="13" t="s">
        <v>548</v>
      </c>
      <c r="B255" s="14" t="s">
        <v>549</v>
      </c>
      <c r="C255" s="15" t="s">
        <v>535</v>
      </c>
      <c r="D255" s="16"/>
      <c r="E255" s="35">
        <v>2523548659</v>
      </c>
      <c r="F255" s="33">
        <v>43.52</v>
      </c>
      <c r="G255" s="19">
        <f t="shared" si="39"/>
        <v>0.43520000000000003</v>
      </c>
      <c r="H255" s="17">
        <v>22742630.04</v>
      </c>
      <c r="I255" s="17">
        <v>0</v>
      </c>
      <c r="J255" s="17">
        <v>0</v>
      </c>
      <c r="K255" s="17">
        <v>612954.21</v>
      </c>
      <c r="L255" s="20">
        <f t="shared" si="40"/>
        <v>23355584.25</v>
      </c>
      <c r="M255" s="17">
        <v>39463535.5</v>
      </c>
      <c r="N255" s="17">
        <v>0</v>
      </c>
      <c r="O255" s="17">
        <v>0</v>
      </c>
      <c r="P255" s="20">
        <f t="shared" si="41"/>
        <v>39463535.5</v>
      </c>
      <c r="Q255" s="17">
        <v>51000000</v>
      </c>
      <c r="R255" s="17">
        <v>0</v>
      </c>
      <c r="S255" s="21">
        <f t="shared" si="42"/>
        <v>51000000</v>
      </c>
      <c r="T255" s="20">
        <f t="shared" si="43"/>
        <v>113819119.75</v>
      </c>
      <c r="U255" s="22">
        <f t="shared" si="44"/>
        <v>2.0209636068681807</v>
      </c>
      <c r="V255" s="22">
        <f t="shared" si="45"/>
        <v>0</v>
      </c>
      <c r="W255" s="22">
        <f t="shared" si="46"/>
        <v>2.0209636068681807</v>
      </c>
      <c r="X255" s="23">
        <f t="shared" si="47"/>
        <v>1.5638111577225586</v>
      </c>
      <c r="Y255" s="23">
        <f t="shared" si="48"/>
        <v>0.9255056036547779</v>
      </c>
      <c r="Z255" s="37">
        <v>0.119</v>
      </c>
      <c r="AA255" s="23">
        <f t="shared" si="49"/>
        <v>4.391280368245517</v>
      </c>
      <c r="AB255" s="34">
        <v>138462.10637480798</v>
      </c>
      <c r="AC255" s="26">
        <f t="shared" si="50"/>
        <v>6080.259294696167</v>
      </c>
      <c r="AD255" s="28"/>
      <c r="AE255" s="29">
        <f>E255/G255</f>
        <v>5798595264.246324</v>
      </c>
      <c r="AF255" s="22">
        <f>(L255/AE255)*100</f>
        <v>0.4027800387105593</v>
      </c>
      <c r="AG255" s="22">
        <f>(P255/AE255)*100</f>
        <v>0.6805706158408574</v>
      </c>
      <c r="AH255" s="22">
        <f>(Q255/AE255)*100</f>
        <v>0.8795233617090321</v>
      </c>
      <c r="AI255" s="22">
        <f>(S255/AE255)*100</f>
        <v>0.8795233617090321</v>
      </c>
      <c r="AJ255" s="22">
        <f t="shared" si="51"/>
        <v>1.964</v>
      </c>
    </row>
    <row r="256" spans="1:36" ht="12.75">
      <c r="A256" s="13" t="s">
        <v>550</v>
      </c>
      <c r="B256" s="14" t="s">
        <v>551</v>
      </c>
      <c r="C256" s="15" t="s">
        <v>535</v>
      </c>
      <c r="D256" s="16"/>
      <c r="E256" s="35">
        <v>2528790596</v>
      </c>
      <c r="F256" s="33">
        <v>49.72</v>
      </c>
      <c r="G256" s="19">
        <f t="shared" si="39"/>
        <v>0.4972</v>
      </c>
      <c r="H256" s="17">
        <v>21371250.82</v>
      </c>
      <c r="I256" s="17">
        <v>0</v>
      </c>
      <c r="J256" s="17">
        <v>0</v>
      </c>
      <c r="K256" s="17">
        <v>572783.34</v>
      </c>
      <c r="L256" s="20">
        <f t="shared" si="40"/>
        <v>21944034.16</v>
      </c>
      <c r="M256" s="17">
        <v>31064974</v>
      </c>
      <c r="N256" s="17">
        <v>0</v>
      </c>
      <c r="O256" s="17">
        <v>0</v>
      </c>
      <c r="P256" s="20">
        <f t="shared" si="41"/>
        <v>31064974</v>
      </c>
      <c r="Q256" s="17">
        <v>33114136.72</v>
      </c>
      <c r="R256" s="17">
        <v>0</v>
      </c>
      <c r="S256" s="21">
        <f t="shared" si="42"/>
        <v>33114136.72</v>
      </c>
      <c r="T256" s="20">
        <f t="shared" si="43"/>
        <v>86123144.88</v>
      </c>
      <c r="U256" s="22">
        <f t="shared" si="44"/>
        <v>1.3094851259087805</v>
      </c>
      <c r="V256" s="22">
        <f t="shared" si="45"/>
        <v>0</v>
      </c>
      <c r="W256" s="22">
        <f t="shared" si="46"/>
        <v>1.3094851259087805</v>
      </c>
      <c r="X256" s="23">
        <f t="shared" si="47"/>
        <v>1.2284518160237574</v>
      </c>
      <c r="Y256" s="23">
        <f t="shared" si="48"/>
        <v>0.8677679438823728</v>
      </c>
      <c r="Z256" s="24"/>
      <c r="AA256" s="23">
        <f t="shared" si="49"/>
        <v>3.405704885814911</v>
      </c>
      <c r="AB256" s="34">
        <v>171726.13247863247</v>
      </c>
      <c r="AC256" s="26">
        <f t="shared" si="50"/>
        <v>5848.4852840457725</v>
      </c>
      <c r="AD256" s="28"/>
      <c r="AE256" s="29">
        <f>E256/G256</f>
        <v>5086063145.615447</v>
      </c>
      <c r="AF256" s="22">
        <f>(L256/AE256)*100</f>
        <v>0.4314542216983157</v>
      </c>
      <c r="AG256" s="22">
        <f>(P256/AE256)*100</f>
        <v>0.6107862429270121</v>
      </c>
      <c r="AH256" s="22">
        <f>(Q256/AE256)*100</f>
        <v>0.6510760046018456</v>
      </c>
      <c r="AI256" s="22">
        <f>(S256/AE256)*100</f>
        <v>0.6510760046018456</v>
      </c>
      <c r="AJ256" s="22">
        <f t="shared" si="51"/>
        <v>1.693</v>
      </c>
    </row>
    <row r="257" spans="1:36" ht="12.75">
      <c r="A257" s="13" t="s">
        <v>552</v>
      </c>
      <c r="B257" s="14" t="s">
        <v>553</v>
      </c>
      <c r="C257" s="15" t="s">
        <v>535</v>
      </c>
      <c r="D257" s="16"/>
      <c r="E257" s="35">
        <v>1458353486</v>
      </c>
      <c r="F257" s="33">
        <v>39.76</v>
      </c>
      <c r="G257" s="19">
        <f t="shared" si="39"/>
        <v>0.39759999999999995</v>
      </c>
      <c r="H257" s="17">
        <v>14809791.91</v>
      </c>
      <c r="I257" s="17">
        <v>0</v>
      </c>
      <c r="J257" s="17">
        <v>0</v>
      </c>
      <c r="K257" s="17">
        <v>389478.32</v>
      </c>
      <c r="L257" s="20">
        <f t="shared" si="40"/>
        <v>15199270.23</v>
      </c>
      <c r="M257" s="17">
        <v>15418637</v>
      </c>
      <c r="N257" s="17">
        <v>0</v>
      </c>
      <c r="O257" s="17">
        <v>709004</v>
      </c>
      <c r="P257" s="20">
        <f t="shared" si="41"/>
        <v>16127641</v>
      </c>
      <c r="Q257" s="17">
        <v>52498600.81</v>
      </c>
      <c r="R257" s="17">
        <v>0</v>
      </c>
      <c r="S257" s="21">
        <f t="shared" si="42"/>
        <v>52498600.81</v>
      </c>
      <c r="T257" s="20">
        <f t="shared" si="43"/>
        <v>83825512.04</v>
      </c>
      <c r="U257" s="22">
        <f t="shared" si="44"/>
        <v>3.5998543092590105</v>
      </c>
      <c r="V257" s="22">
        <f t="shared" si="45"/>
        <v>0</v>
      </c>
      <c r="W257" s="22">
        <f t="shared" si="46"/>
        <v>3.5998543092590105</v>
      </c>
      <c r="X257" s="23">
        <f t="shared" si="47"/>
        <v>1.1058801007316275</v>
      </c>
      <c r="Y257" s="23">
        <f t="shared" si="48"/>
        <v>1.0422212704883267</v>
      </c>
      <c r="Z257" s="37">
        <v>0.248</v>
      </c>
      <c r="AA257" s="23">
        <f t="shared" si="49"/>
        <v>5.499955680478965</v>
      </c>
      <c r="AB257" s="34">
        <v>120100.39905309436</v>
      </c>
      <c r="AC257" s="26">
        <f t="shared" si="50"/>
        <v>6605.468719998568</v>
      </c>
      <c r="AD257" s="28"/>
      <c r="AE257" s="29">
        <f>E257/G257</f>
        <v>3667891061.36821</v>
      </c>
      <c r="AF257" s="22">
        <f>(L257/AE257)*100</f>
        <v>0.4143871771461586</v>
      </c>
      <c r="AG257" s="22">
        <f>(P257/AE257)*100</f>
        <v>0.43969792805089497</v>
      </c>
      <c r="AH257" s="22">
        <f>(Q257/AE257)*100</f>
        <v>1.4313020733613824</v>
      </c>
      <c r="AI257" s="22">
        <f>(S257/AE257)*100</f>
        <v>1.4313020733613824</v>
      </c>
      <c r="AJ257" s="22">
        <f t="shared" si="51"/>
        <v>2.285</v>
      </c>
    </row>
    <row r="258" spans="1:36" ht="12.75">
      <c r="A258" s="13" t="s">
        <v>554</v>
      </c>
      <c r="B258" s="14" t="s">
        <v>555</v>
      </c>
      <c r="C258" s="15" t="s">
        <v>535</v>
      </c>
      <c r="D258" s="16"/>
      <c r="E258" s="35">
        <v>1168609212</v>
      </c>
      <c r="F258" s="33">
        <v>52.08</v>
      </c>
      <c r="G258" s="19">
        <f aca="true" t="shared" si="52" ref="G258:G321">F258/100</f>
        <v>0.5207999999999999</v>
      </c>
      <c r="H258" s="17">
        <v>9113996.63</v>
      </c>
      <c r="I258" s="17">
        <v>0</v>
      </c>
      <c r="J258" s="17">
        <v>0</v>
      </c>
      <c r="K258" s="17">
        <v>239709.29</v>
      </c>
      <c r="L258" s="20">
        <f aca="true" t="shared" si="53" ref="L258:L321">SUM(H258:K258)</f>
        <v>9353705.92</v>
      </c>
      <c r="M258" s="17">
        <v>15912984.5</v>
      </c>
      <c r="N258" s="17">
        <v>0</v>
      </c>
      <c r="O258" s="17">
        <v>0</v>
      </c>
      <c r="P258" s="20">
        <f aca="true" t="shared" si="54" ref="P258:P321">SUM(M258:O258)</f>
        <v>15912984.5</v>
      </c>
      <c r="Q258" s="17">
        <v>19057856</v>
      </c>
      <c r="R258" s="17">
        <v>0</v>
      </c>
      <c r="S258" s="21">
        <f aca="true" t="shared" si="55" ref="S258:S321">Q258+R258</f>
        <v>19057856</v>
      </c>
      <c r="T258" s="20">
        <f aca="true" t="shared" si="56" ref="T258:T321">L258+P258+S258</f>
        <v>44324546.42</v>
      </c>
      <c r="U258" s="22">
        <f aca="true" t="shared" si="57" ref="U258:U321">(Q258/$E258)*100</f>
        <v>1.6308151437026326</v>
      </c>
      <c r="V258" s="22">
        <f aca="true" t="shared" si="58" ref="V258:V321">(R258/$E258)*100</f>
        <v>0</v>
      </c>
      <c r="W258" s="22">
        <f aca="true" t="shared" si="59" ref="W258:W321">(S258/$E258)*100</f>
        <v>1.6308151437026326</v>
      </c>
      <c r="X258" s="23">
        <f aca="true" t="shared" si="60" ref="X258:X321">(P258/E258)*100</f>
        <v>1.3617028119062953</v>
      </c>
      <c r="Y258" s="23">
        <f aca="true" t="shared" si="61" ref="Y258:Y321">(L258/E258)*100</f>
        <v>0.800413502131455</v>
      </c>
      <c r="Z258" s="37">
        <v>0.096</v>
      </c>
      <c r="AA258" s="23">
        <f aca="true" t="shared" si="62" ref="AA258:AA321">((T258/E258)*100)-Z258</f>
        <v>3.696931457740383</v>
      </c>
      <c r="AB258" s="34">
        <v>243039.61172161173</v>
      </c>
      <c r="AC258" s="26">
        <f aca="true" t="shared" si="63" ref="AC258:AC321">AB258/100*AA258</f>
        <v>8985.007860506346</v>
      </c>
      <c r="AD258" s="28"/>
      <c r="AE258" s="29">
        <f>E258/G258</f>
        <v>2243873294.930876</v>
      </c>
      <c r="AF258" s="22">
        <f>(L258/AE258)*100</f>
        <v>0.4168553519100618</v>
      </c>
      <c r="AG258" s="22">
        <f>(P258/AE258)*100</f>
        <v>0.7091748244407985</v>
      </c>
      <c r="AH258" s="22">
        <f>(Q258/AE258)*100</f>
        <v>0.8493285268403308</v>
      </c>
      <c r="AI258" s="22">
        <f>(S258/AE258)*100</f>
        <v>0.8493285268403308</v>
      </c>
      <c r="AJ258" s="22">
        <f aca="true" t="shared" si="64" ref="AJ258:AJ321">ROUND(AF258,3)+ROUND(AG258,3)+ROUND(AI258,3)</f>
        <v>1.9749999999999999</v>
      </c>
    </row>
    <row r="259" spans="1:36" ht="12.75">
      <c r="A259" s="13" t="s">
        <v>556</v>
      </c>
      <c r="B259" s="14" t="s">
        <v>557</v>
      </c>
      <c r="C259" s="15" t="s">
        <v>535</v>
      </c>
      <c r="D259" s="16"/>
      <c r="E259" s="35">
        <v>960305883</v>
      </c>
      <c r="F259" s="33">
        <v>34.4</v>
      </c>
      <c r="G259" s="19">
        <f t="shared" si="52"/>
        <v>0.344</v>
      </c>
      <c r="H259" s="17">
        <v>10720879.9</v>
      </c>
      <c r="I259" s="17">
        <v>0</v>
      </c>
      <c r="J259" s="17">
        <v>0</v>
      </c>
      <c r="K259" s="17">
        <v>282463.36</v>
      </c>
      <c r="L259" s="20">
        <f t="shared" si="53"/>
        <v>11003343.26</v>
      </c>
      <c r="M259" s="17">
        <v>13636640</v>
      </c>
      <c r="N259" s="17">
        <v>0</v>
      </c>
      <c r="O259" s="17">
        <v>559350</v>
      </c>
      <c r="P259" s="20">
        <f t="shared" si="54"/>
        <v>14195990</v>
      </c>
      <c r="Q259" s="17">
        <v>41320941</v>
      </c>
      <c r="R259" s="17">
        <v>0</v>
      </c>
      <c r="S259" s="21">
        <f t="shared" si="55"/>
        <v>41320941</v>
      </c>
      <c r="T259" s="20">
        <f t="shared" si="56"/>
        <v>66520274.26</v>
      </c>
      <c r="U259" s="22">
        <f t="shared" si="57"/>
        <v>4.302893664559587</v>
      </c>
      <c r="V259" s="22">
        <f t="shared" si="58"/>
        <v>0</v>
      </c>
      <c r="W259" s="22">
        <f t="shared" si="59"/>
        <v>4.302893664559587</v>
      </c>
      <c r="X259" s="23">
        <f t="shared" si="60"/>
        <v>1.478277937405909</v>
      </c>
      <c r="Y259" s="23">
        <f t="shared" si="61"/>
        <v>1.145816500220274</v>
      </c>
      <c r="Z259" s="37">
        <v>0.244</v>
      </c>
      <c r="AA259" s="23">
        <f t="shared" si="62"/>
        <v>6.68298810218577</v>
      </c>
      <c r="AB259" s="34">
        <v>107674.31149097816</v>
      </c>
      <c r="AC259" s="26">
        <f t="shared" si="63"/>
        <v>7195.8614260525155</v>
      </c>
      <c r="AD259" s="28"/>
      <c r="AE259" s="29">
        <f>E259/G259</f>
        <v>2791586869.1860466</v>
      </c>
      <c r="AF259" s="22">
        <f>(L259/AE259)*100</f>
        <v>0.39416087607577427</v>
      </c>
      <c r="AG259" s="22">
        <f>(P259/AE259)*100</f>
        <v>0.5085276104676326</v>
      </c>
      <c r="AH259" s="22">
        <f>(Q259/AE259)*100</f>
        <v>1.4801954206084977</v>
      </c>
      <c r="AI259" s="22">
        <f>(S259/AE259)*100</f>
        <v>1.4801954206084977</v>
      </c>
      <c r="AJ259" s="22">
        <f t="shared" si="64"/>
        <v>2.383</v>
      </c>
    </row>
    <row r="260" spans="1:36" ht="12.75">
      <c r="A260" s="13" t="s">
        <v>558</v>
      </c>
      <c r="B260" s="14" t="s">
        <v>559</v>
      </c>
      <c r="C260" s="15" t="s">
        <v>560</v>
      </c>
      <c r="D260" s="16"/>
      <c r="E260" s="35">
        <v>826873738</v>
      </c>
      <c r="F260" s="33">
        <v>94.07</v>
      </c>
      <c r="G260" s="19">
        <f t="shared" si="52"/>
        <v>0.9407</v>
      </c>
      <c r="H260" s="17">
        <v>2601418.68</v>
      </c>
      <c r="I260" s="17">
        <v>218690.8</v>
      </c>
      <c r="J260" s="17">
        <v>0</v>
      </c>
      <c r="K260" s="17">
        <v>271393.09</v>
      </c>
      <c r="L260" s="20">
        <f t="shared" si="53"/>
        <v>3091502.57</v>
      </c>
      <c r="M260" s="17">
        <v>7552384</v>
      </c>
      <c r="N260" s="17">
        <v>4745522.22</v>
      </c>
      <c r="O260" s="17">
        <v>0</v>
      </c>
      <c r="P260" s="20">
        <f t="shared" si="54"/>
        <v>12297906.219999999</v>
      </c>
      <c r="Q260" s="17">
        <v>1405798.57</v>
      </c>
      <c r="R260" s="17">
        <v>330776</v>
      </c>
      <c r="S260" s="21">
        <f t="shared" si="55"/>
        <v>1736574.57</v>
      </c>
      <c r="T260" s="20">
        <f t="shared" si="56"/>
        <v>17125983.36</v>
      </c>
      <c r="U260" s="22">
        <f t="shared" si="57"/>
        <v>0.1700136919815925</v>
      </c>
      <c r="V260" s="22">
        <f t="shared" si="58"/>
        <v>0.040003205422881626</v>
      </c>
      <c r="W260" s="22">
        <f t="shared" si="59"/>
        <v>0.2100168974044741</v>
      </c>
      <c r="X260" s="23">
        <f t="shared" si="60"/>
        <v>1.487277398571824</v>
      </c>
      <c r="Y260" s="23">
        <f t="shared" si="61"/>
        <v>0.37387843245300895</v>
      </c>
      <c r="Z260" s="24"/>
      <c r="AA260" s="23">
        <f t="shared" si="62"/>
        <v>2.071172728429307</v>
      </c>
      <c r="AB260" s="34">
        <v>445375.532527346</v>
      </c>
      <c r="AC260" s="26">
        <f t="shared" si="63"/>
        <v>9224.496568803186</v>
      </c>
      <c r="AD260" s="28"/>
      <c r="AE260" s="29">
        <f>E260/G260</f>
        <v>878998339.5343893</v>
      </c>
      <c r="AF260" s="22">
        <f>(L260/AE260)*100</f>
        <v>0.3517074414085455</v>
      </c>
      <c r="AG260" s="22">
        <f>(P260/AE260)*100</f>
        <v>1.3990818488365147</v>
      </c>
      <c r="AH260" s="22">
        <f>(Q260/AE260)*100</f>
        <v>0.15993188004708406</v>
      </c>
      <c r="AI260" s="22">
        <f>(S260/AE260)*100</f>
        <v>0.1975628953883888</v>
      </c>
      <c r="AJ260" s="22">
        <f t="shared" si="64"/>
        <v>1.9489999999999998</v>
      </c>
    </row>
    <row r="261" spans="1:36" ht="12.75">
      <c r="A261" s="13" t="s">
        <v>561</v>
      </c>
      <c r="B261" s="14" t="s">
        <v>562</v>
      </c>
      <c r="C261" s="15" t="s">
        <v>560</v>
      </c>
      <c r="D261" s="16"/>
      <c r="E261" s="35">
        <v>531238932</v>
      </c>
      <c r="F261" s="33">
        <v>80.66</v>
      </c>
      <c r="G261" s="19">
        <f t="shared" si="52"/>
        <v>0.8066</v>
      </c>
      <c r="H261" s="17">
        <v>1918608.22</v>
      </c>
      <c r="I261" s="17">
        <v>161300.5</v>
      </c>
      <c r="J261" s="17">
        <v>0</v>
      </c>
      <c r="K261" s="17">
        <v>200168.92</v>
      </c>
      <c r="L261" s="20">
        <f t="shared" si="53"/>
        <v>2280077.64</v>
      </c>
      <c r="M261" s="17">
        <v>7624855</v>
      </c>
      <c r="N261" s="17">
        <v>3369299.34</v>
      </c>
      <c r="O261" s="17">
        <v>0</v>
      </c>
      <c r="P261" s="20">
        <f t="shared" si="54"/>
        <v>10994154.34</v>
      </c>
      <c r="Q261" s="17">
        <v>1585242.51</v>
      </c>
      <c r="R261" s="17">
        <v>265619.46</v>
      </c>
      <c r="S261" s="21">
        <f t="shared" si="55"/>
        <v>1850861.97</v>
      </c>
      <c r="T261" s="20">
        <f t="shared" si="56"/>
        <v>15125093.950000001</v>
      </c>
      <c r="U261" s="22">
        <f t="shared" si="57"/>
        <v>0.29840480704829064</v>
      </c>
      <c r="V261" s="22">
        <f t="shared" si="58"/>
        <v>0.04999999887056471</v>
      </c>
      <c r="W261" s="22">
        <f t="shared" si="59"/>
        <v>0.34840480591885536</v>
      </c>
      <c r="X261" s="23">
        <f t="shared" si="60"/>
        <v>2.0695309921299216</v>
      </c>
      <c r="Y261" s="23">
        <f t="shared" si="61"/>
        <v>0.4292000270793407</v>
      </c>
      <c r="Z261" s="24"/>
      <c r="AA261" s="23">
        <f t="shared" si="62"/>
        <v>2.847135825128118</v>
      </c>
      <c r="AB261" s="34">
        <v>351772.88984263234</v>
      </c>
      <c r="AC261" s="26">
        <f t="shared" si="63"/>
        <v>10015.451969798056</v>
      </c>
      <c r="AD261" s="28"/>
      <c r="AE261" s="29">
        <f>E261/G261</f>
        <v>658615090.5033474</v>
      </c>
      <c r="AF261" s="22">
        <f>(L261/AE261)*100</f>
        <v>0.34619274184219617</v>
      </c>
      <c r="AG261" s="22">
        <f>(P261/AE261)*100</f>
        <v>1.6692836982519947</v>
      </c>
      <c r="AH261" s="22">
        <f>(Q261/AE261)*100</f>
        <v>0.24069331736515123</v>
      </c>
      <c r="AI261" s="22">
        <f>(S261/AE261)*100</f>
        <v>0.28102331645414874</v>
      </c>
      <c r="AJ261" s="22">
        <f t="shared" si="64"/>
        <v>2.2960000000000003</v>
      </c>
    </row>
    <row r="262" spans="1:36" ht="12.75">
      <c r="A262" s="13" t="s">
        <v>563</v>
      </c>
      <c r="B262" s="14" t="s">
        <v>564</v>
      </c>
      <c r="C262" s="15" t="s">
        <v>560</v>
      </c>
      <c r="D262" s="16"/>
      <c r="E262" s="35">
        <v>121869829</v>
      </c>
      <c r="F262" s="33">
        <v>105.03</v>
      </c>
      <c r="G262" s="19">
        <f t="shared" si="52"/>
        <v>1.0503</v>
      </c>
      <c r="H262" s="17">
        <v>326890.71</v>
      </c>
      <c r="I262" s="17">
        <v>27480.34</v>
      </c>
      <c r="J262" s="17">
        <v>0</v>
      </c>
      <c r="K262" s="17">
        <v>34104.04</v>
      </c>
      <c r="L262" s="20">
        <f t="shared" si="53"/>
        <v>388475.09</v>
      </c>
      <c r="M262" s="17">
        <v>1526773</v>
      </c>
      <c r="N262" s="17">
        <v>0</v>
      </c>
      <c r="O262" s="17">
        <v>0</v>
      </c>
      <c r="P262" s="20">
        <f t="shared" si="54"/>
        <v>1526773</v>
      </c>
      <c r="Q262" s="17">
        <v>325098</v>
      </c>
      <c r="R262" s="17">
        <v>0</v>
      </c>
      <c r="S262" s="21">
        <f t="shared" si="55"/>
        <v>325098</v>
      </c>
      <c r="T262" s="20">
        <f t="shared" si="56"/>
        <v>2240346.09</v>
      </c>
      <c r="U262" s="22">
        <f t="shared" si="57"/>
        <v>0.2667583951397848</v>
      </c>
      <c r="V262" s="22">
        <f t="shared" si="58"/>
        <v>0</v>
      </c>
      <c r="W262" s="22">
        <f t="shared" si="59"/>
        <v>0.2667583951397848</v>
      </c>
      <c r="X262" s="23">
        <f t="shared" si="60"/>
        <v>1.2527899747853095</v>
      </c>
      <c r="Y262" s="23">
        <f t="shared" si="61"/>
        <v>0.31876231647129005</v>
      </c>
      <c r="Z262" s="24"/>
      <c r="AA262" s="23">
        <f t="shared" si="62"/>
        <v>1.8383106863963845</v>
      </c>
      <c r="AB262" s="34">
        <v>303062.6582278481</v>
      </c>
      <c r="AC262" s="26">
        <f t="shared" si="63"/>
        <v>5571.233232679484</v>
      </c>
      <c r="AD262" s="28"/>
      <c r="AE262" s="29">
        <f>E262/G262</f>
        <v>116033351.42340283</v>
      </c>
      <c r="AF262" s="22">
        <f>(L262/AE262)*100</f>
        <v>0.334796060989796</v>
      </c>
      <c r="AG262" s="22">
        <f>(P262/AE262)*100</f>
        <v>1.3158053105170109</v>
      </c>
      <c r="AH262" s="22">
        <f>(Q262/AE262)*100</f>
        <v>0.2801763424153159</v>
      </c>
      <c r="AI262" s="22">
        <f>(S262/AE262)*100</f>
        <v>0.2801763424153159</v>
      </c>
      <c r="AJ262" s="22">
        <f t="shared" si="64"/>
        <v>1.931</v>
      </c>
    </row>
    <row r="263" spans="1:36" ht="12.75">
      <c r="A263" s="13" t="s">
        <v>565</v>
      </c>
      <c r="B263" s="14" t="s">
        <v>566</v>
      </c>
      <c r="C263" s="15" t="s">
        <v>560</v>
      </c>
      <c r="D263" s="16"/>
      <c r="E263" s="35">
        <v>165545200</v>
      </c>
      <c r="F263" s="33">
        <v>106.19</v>
      </c>
      <c r="G263" s="19">
        <f t="shared" si="52"/>
        <v>1.0619</v>
      </c>
      <c r="H263" s="17">
        <v>444212.93</v>
      </c>
      <c r="I263" s="17">
        <v>37345.17</v>
      </c>
      <c r="J263" s="17">
        <v>0</v>
      </c>
      <c r="K263" s="17">
        <v>46344.8</v>
      </c>
      <c r="L263" s="20">
        <f t="shared" si="53"/>
        <v>527902.9</v>
      </c>
      <c r="M263" s="17">
        <v>1990310</v>
      </c>
      <c r="N263" s="17">
        <v>753519.42</v>
      </c>
      <c r="O263" s="17">
        <v>0</v>
      </c>
      <c r="P263" s="20">
        <f t="shared" si="54"/>
        <v>2743829.42</v>
      </c>
      <c r="Q263" s="17">
        <v>615618</v>
      </c>
      <c r="R263" s="17">
        <v>33109</v>
      </c>
      <c r="S263" s="21">
        <f t="shared" si="55"/>
        <v>648727</v>
      </c>
      <c r="T263" s="20">
        <f t="shared" si="56"/>
        <v>3920459.32</v>
      </c>
      <c r="U263" s="22">
        <f t="shared" si="57"/>
        <v>0.37187305944237586</v>
      </c>
      <c r="V263" s="22">
        <f t="shared" si="58"/>
        <v>0.019999975837414797</v>
      </c>
      <c r="W263" s="22">
        <f t="shared" si="59"/>
        <v>0.39187303527979067</v>
      </c>
      <c r="X263" s="23">
        <f t="shared" si="60"/>
        <v>1.657450303602883</v>
      </c>
      <c r="Y263" s="23">
        <f t="shared" si="61"/>
        <v>0.3188874700081911</v>
      </c>
      <c r="Z263" s="24"/>
      <c r="AA263" s="23">
        <f t="shared" si="62"/>
        <v>2.368210808890865</v>
      </c>
      <c r="AB263" s="34">
        <v>368240.8163265306</v>
      </c>
      <c r="AC263" s="26">
        <f t="shared" si="63"/>
        <v>8720.718814992855</v>
      </c>
      <c r="AD263" s="28"/>
      <c r="AE263" s="29">
        <f>E263/G263</f>
        <v>155895282.0416235</v>
      </c>
      <c r="AF263" s="22">
        <f>(L263/AE263)*100</f>
        <v>0.3386266044016982</v>
      </c>
      <c r="AG263" s="22">
        <f>(P263/AE263)*100</f>
        <v>1.7600464773959015</v>
      </c>
      <c r="AH263" s="22">
        <f>(Q263/AE263)*100</f>
        <v>0.39489200182185896</v>
      </c>
      <c r="AI263" s="22">
        <f>(S263/AE263)*100</f>
        <v>0.41612997616360975</v>
      </c>
      <c r="AJ263" s="22">
        <f t="shared" si="64"/>
        <v>2.515</v>
      </c>
    </row>
    <row r="264" spans="1:36" ht="12.75">
      <c r="A264" s="13" t="s">
        <v>567</v>
      </c>
      <c r="B264" s="14" t="s">
        <v>568</v>
      </c>
      <c r="C264" s="15" t="s">
        <v>560</v>
      </c>
      <c r="D264" s="16"/>
      <c r="E264" s="35">
        <v>426566875</v>
      </c>
      <c r="F264" s="33">
        <v>101.38</v>
      </c>
      <c r="G264" s="19">
        <f t="shared" si="52"/>
        <v>1.0138</v>
      </c>
      <c r="H264" s="17">
        <v>1217476.25</v>
      </c>
      <c r="I264" s="17">
        <v>102347.39</v>
      </c>
      <c r="J264" s="17">
        <v>0</v>
      </c>
      <c r="K264" s="17">
        <v>127015.26</v>
      </c>
      <c r="L264" s="20">
        <f t="shared" si="53"/>
        <v>1446838.9</v>
      </c>
      <c r="M264" s="17">
        <v>4726300.5</v>
      </c>
      <c r="N264" s="17">
        <v>2116670.11</v>
      </c>
      <c r="O264" s="17">
        <v>0</v>
      </c>
      <c r="P264" s="20">
        <f t="shared" si="54"/>
        <v>6842970.609999999</v>
      </c>
      <c r="Q264" s="17">
        <v>1902461.74</v>
      </c>
      <c r="R264" s="17">
        <v>0</v>
      </c>
      <c r="S264" s="21">
        <f t="shared" si="55"/>
        <v>1902461.74</v>
      </c>
      <c r="T264" s="20">
        <f t="shared" si="56"/>
        <v>10192271.25</v>
      </c>
      <c r="U264" s="22">
        <f t="shared" si="57"/>
        <v>0.4459937823348332</v>
      </c>
      <c r="V264" s="22">
        <f t="shared" si="58"/>
        <v>0</v>
      </c>
      <c r="W264" s="22">
        <f t="shared" si="59"/>
        <v>0.4459937823348332</v>
      </c>
      <c r="X264" s="23">
        <f t="shared" si="60"/>
        <v>1.6041964369596207</v>
      </c>
      <c r="Y264" s="23">
        <f t="shared" si="61"/>
        <v>0.339182197398708</v>
      </c>
      <c r="Z264" s="24"/>
      <c r="AA264" s="23">
        <f t="shared" si="62"/>
        <v>2.3893724166931625</v>
      </c>
      <c r="AB264" s="34">
        <v>372974.67911318556</v>
      </c>
      <c r="AC264" s="26">
        <f t="shared" si="63"/>
        <v>8911.754103980289</v>
      </c>
      <c r="AD264" s="28"/>
      <c r="AE264" s="29">
        <f>E264/G264</f>
        <v>420760381.732097</v>
      </c>
      <c r="AF264" s="22">
        <f>(L264/AE264)*100</f>
        <v>0.3438629117228102</v>
      </c>
      <c r="AG264" s="22">
        <f>(P264/AE264)*100</f>
        <v>1.6263343477896635</v>
      </c>
      <c r="AH264" s="22">
        <f>(Q264/AE264)*100</f>
        <v>0.45214849653105393</v>
      </c>
      <c r="AI264" s="22">
        <f>(S264/AE264)*100</f>
        <v>0.45214849653105393</v>
      </c>
      <c r="AJ264" s="22">
        <f t="shared" si="64"/>
        <v>2.4219999999999997</v>
      </c>
    </row>
    <row r="265" spans="1:36" ht="12.75">
      <c r="A265" s="13" t="s">
        <v>569</v>
      </c>
      <c r="B265" s="14" t="s">
        <v>570</v>
      </c>
      <c r="C265" s="15" t="s">
        <v>560</v>
      </c>
      <c r="D265" s="16"/>
      <c r="E265" s="35">
        <v>2605647543</v>
      </c>
      <c r="F265" s="33">
        <v>101.3</v>
      </c>
      <c r="G265" s="19">
        <f t="shared" si="52"/>
        <v>1.013</v>
      </c>
      <c r="H265" s="17">
        <v>7354871.91</v>
      </c>
      <c r="I265" s="17">
        <v>618306.18</v>
      </c>
      <c r="J265" s="17">
        <v>0</v>
      </c>
      <c r="K265" s="17">
        <v>767306.7</v>
      </c>
      <c r="L265" s="20">
        <f t="shared" si="53"/>
        <v>8740484.79</v>
      </c>
      <c r="M265" s="17">
        <v>24134225</v>
      </c>
      <c r="N265" s="17">
        <v>13842723.18</v>
      </c>
      <c r="O265" s="17">
        <v>0</v>
      </c>
      <c r="P265" s="20">
        <f t="shared" si="54"/>
        <v>37976948.18</v>
      </c>
      <c r="Q265" s="17">
        <v>4785796.34</v>
      </c>
      <c r="R265" s="17">
        <v>521511.67</v>
      </c>
      <c r="S265" s="21">
        <f t="shared" si="55"/>
        <v>5307308.01</v>
      </c>
      <c r="T265" s="20">
        <f t="shared" si="56"/>
        <v>52024740.98</v>
      </c>
      <c r="U265" s="22">
        <f t="shared" si="57"/>
        <v>0.18367013423810558</v>
      </c>
      <c r="V265" s="22">
        <f t="shared" si="58"/>
        <v>0.020014666657469718</v>
      </c>
      <c r="W265" s="22">
        <f t="shared" si="59"/>
        <v>0.2036848008955753</v>
      </c>
      <c r="X265" s="23">
        <f t="shared" si="60"/>
        <v>1.4574860012062651</v>
      </c>
      <c r="Y265" s="23">
        <f t="shared" si="61"/>
        <v>0.3354438635985542</v>
      </c>
      <c r="Z265" s="24"/>
      <c r="AA265" s="23">
        <f t="shared" si="62"/>
        <v>1.9966146657003945</v>
      </c>
      <c r="AB265" s="34">
        <v>482164.47928331466</v>
      </c>
      <c r="AC265" s="26">
        <f t="shared" si="63"/>
        <v>9626.9667061686</v>
      </c>
      <c r="AD265" s="28"/>
      <c r="AE265" s="29">
        <f>E265/G265</f>
        <v>2572208828.2329717</v>
      </c>
      <c r="AF265" s="22">
        <f>(L265/AE265)*100</f>
        <v>0.3398046338253354</v>
      </c>
      <c r="AG265" s="22">
        <f>(P265/AE265)*100</f>
        <v>1.4764333192219465</v>
      </c>
      <c r="AH265" s="22">
        <f>(Q265/AE265)*100</f>
        <v>0.18605784598320094</v>
      </c>
      <c r="AI265" s="22">
        <f>(S265/AE265)*100</f>
        <v>0.20633270330721776</v>
      </c>
      <c r="AJ265" s="22">
        <f t="shared" si="64"/>
        <v>2.0220000000000002</v>
      </c>
    </row>
    <row r="266" spans="1:36" ht="12.75">
      <c r="A266" s="13" t="s">
        <v>571</v>
      </c>
      <c r="B266" s="14" t="s">
        <v>572</v>
      </c>
      <c r="C266" s="15" t="s">
        <v>560</v>
      </c>
      <c r="D266" s="16"/>
      <c r="E266" s="35">
        <v>904532341</v>
      </c>
      <c r="F266" s="33">
        <v>89.55</v>
      </c>
      <c r="G266" s="19">
        <f t="shared" si="52"/>
        <v>0.8955</v>
      </c>
      <c r="H266" s="17">
        <v>2902470.46</v>
      </c>
      <c r="I266" s="17">
        <v>243998.17</v>
      </c>
      <c r="J266" s="17">
        <v>0</v>
      </c>
      <c r="K266" s="17">
        <v>302794.1</v>
      </c>
      <c r="L266" s="20">
        <f t="shared" si="53"/>
        <v>3449262.73</v>
      </c>
      <c r="M266" s="17">
        <v>7282261</v>
      </c>
      <c r="N266" s="17">
        <v>5256928.85</v>
      </c>
      <c r="O266" s="17">
        <v>0</v>
      </c>
      <c r="P266" s="20">
        <f t="shared" si="54"/>
        <v>12539189.85</v>
      </c>
      <c r="Q266" s="17">
        <v>2099851.77</v>
      </c>
      <c r="R266" s="17">
        <v>542622</v>
      </c>
      <c r="S266" s="21">
        <f t="shared" si="55"/>
        <v>2642473.77</v>
      </c>
      <c r="T266" s="20">
        <f t="shared" si="56"/>
        <v>18630926.35</v>
      </c>
      <c r="U266" s="22">
        <f t="shared" si="57"/>
        <v>0.23214778232014593</v>
      </c>
      <c r="V266" s="22">
        <f t="shared" si="58"/>
        <v>0.05998923149614614</v>
      </c>
      <c r="W266" s="22">
        <f t="shared" si="59"/>
        <v>0.2921370138162921</v>
      </c>
      <c r="X266" s="23">
        <f t="shared" si="60"/>
        <v>1.3862621911492272</v>
      </c>
      <c r="Y266" s="23">
        <f t="shared" si="61"/>
        <v>0.38133105624357105</v>
      </c>
      <c r="Z266" s="24"/>
      <c r="AA266" s="23">
        <f t="shared" si="62"/>
        <v>2.0597302612090904</v>
      </c>
      <c r="AB266" s="34">
        <v>481983.2676056338</v>
      </c>
      <c r="AC266" s="26">
        <f t="shared" si="63"/>
        <v>9927.555216837633</v>
      </c>
      <c r="AD266" s="28"/>
      <c r="AE266" s="29">
        <f>E266/G266</f>
        <v>1010086366.2758236</v>
      </c>
      <c r="AF266" s="22">
        <f>(L266/AE266)*100</f>
        <v>0.3414819608661179</v>
      </c>
      <c r="AG266" s="22">
        <f>(P266/AE266)*100</f>
        <v>1.2413977921741328</v>
      </c>
      <c r="AH266" s="22">
        <f>(Q266/AE266)*100</f>
        <v>0.20788833906769066</v>
      </c>
      <c r="AI266" s="22">
        <f>(S266/AE266)*100</f>
        <v>0.2616086958724895</v>
      </c>
      <c r="AJ266" s="22">
        <f t="shared" si="64"/>
        <v>1.844</v>
      </c>
    </row>
    <row r="267" spans="1:36" ht="12.75">
      <c r="A267" s="13" t="s">
        <v>573</v>
      </c>
      <c r="B267" s="14" t="s">
        <v>574</v>
      </c>
      <c r="C267" s="15" t="s">
        <v>560</v>
      </c>
      <c r="D267" s="16"/>
      <c r="E267" s="35">
        <v>785830790</v>
      </c>
      <c r="F267" s="33">
        <v>97.13</v>
      </c>
      <c r="G267" s="19">
        <f t="shared" si="52"/>
        <v>0.9712999999999999</v>
      </c>
      <c r="H267" s="17">
        <v>2339477.11</v>
      </c>
      <c r="I267" s="17">
        <v>196680.25</v>
      </c>
      <c r="J267" s="17">
        <v>0</v>
      </c>
      <c r="K267" s="17">
        <v>244069.88</v>
      </c>
      <c r="L267" s="20">
        <f t="shared" si="53"/>
        <v>2780227.2399999998</v>
      </c>
      <c r="M267" s="17">
        <v>6322072</v>
      </c>
      <c r="N267" s="17">
        <v>3681970.71</v>
      </c>
      <c r="O267" s="17">
        <v>0</v>
      </c>
      <c r="P267" s="20">
        <f t="shared" si="54"/>
        <v>10004042.71</v>
      </c>
      <c r="Q267" s="17">
        <v>1171379.75</v>
      </c>
      <c r="R267" s="17">
        <v>316135</v>
      </c>
      <c r="S267" s="21">
        <f t="shared" si="55"/>
        <v>1487514.75</v>
      </c>
      <c r="T267" s="20">
        <f t="shared" si="56"/>
        <v>14271784.700000001</v>
      </c>
      <c r="U267" s="22">
        <f t="shared" si="57"/>
        <v>0.14906259272431918</v>
      </c>
      <c r="V267" s="22">
        <f t="shared" si="58"/>
        <v>0.04022939849429926</v>
      </c>
      <c r="W267" s="22">
        <f t="shared" si="59"/>
        <v>0.18929199121861845</v>
      </c>
      <c r="X267" s="23">
        <f t="shared" si="60"/>
        <v>1.2730530334653851</v>
      </c>
      <c r="Y267" s="23">
        <f t="shared" si="61"/>
        <v>0.3537946432462897</v>
      </c>
      <c r="Z267" s="24"/>
      <c r="AA267" s="23">
        <f t="shared" si="62"/>
        <v>1.8161396679302932</v>
      </c>
      <c r="AB267" s="34">
        <v>453106.9152542373</v>
      </c>
      <c r="AC267" s="26">
        <f t="shared" si="63"/>
        <v>8229.0544260675</v>
      </c>
      <c r="AD267" s="28"/>
      <c r="AE267" s="29">
        <f>E267/G267</f>
        <v>809050540.512715</v>
      </c>
      <c r="AF267" s="22">
        <f>(L267/AE267)*100</f>
        <v>0.3436407369851211</v>
      </c>
      <c r="AG267" s="22">
        <f>(P267/AE267)*100</f>
        <v>1.2365164114049285</v>
      </c>
      <c r="AH267" s="22">
        <f>(Q267/AE267)*100</f>
        <v>0.1447844963131312</v>
      </c>
      <c r="AI267" s="22">
        <f>(S267/AE267)*100</f>
        <v>0.1838593110706441</v>
      </c>
      <c r="AJ267" s="22">
        <f t="shared" si="64"/>
        <v>1.765</v>
      </c>
    </row>
    <row r="268" spans="1:36" ht="12.75">
      <c r="A268" s="13" t="s">
        <v>575</v>
      </c>
      <c r="B268" s="14" t="s">
        <v>576</v>
      </c>
      <c r="C268" s="15" t="s">
        <v>560</v>
      </c>
      <c r="D268" s="16" t="s">
        <v>97</v>
      </c>
      <c r="E268" s="35">
        <v>530477984</v>
      </c>
      <c r="F268" s="33">
        <v>96.1</v>
      </c>
      <c r="G268" s="19">
        <f t="shared" si="52"/>
        <v>0.961</v>
      </c>
      <c r="H268" s="17">
        <v>1676221.02</v>
      </c>
      <c r="I268" s="17">
        <v>0</v>
      </c>
      <c r="J268" s="17">
        <v>0</v>
      </c>
      <c r="K268" s="17">
        <v>174869.22</v>
      </c>
      <c r="L268" s="20">
        <f t="shared" si="53"/>
        <v>1851090.24</v>
      </c>
      <c r="M268" s="17">
        <v>4965182.35</v>
      </c>
      <c r="N268" s="17">
        <v>2541550.97</v>
      </c>
      <c r="O268" s="17">
        <v>0</v>
      </c>
      <c r="P268" s="20">
        <f t="shared" si="54"/>
        <v>7506733.32</v>
      </c>
      <c r="Q268" s="17">
        <v>2699731</v>
      </c>
      <c r="R268" s="17">
        <v>0</v>
      </c>
      <c r="S268" s="21">
        <f t="shared" si="55"/>
        <v>2699731</v>
      </c>
      <c r="T268" s="20">
        <f t="shared" si="56"/>
        <v>12057554.56</v>
      </c>
      <c r="U268" s="22">
        <f t="shared" si="57"/>
        <v>0.5089242308687405</v>
      </c>
      <c r="V268" s="22">
        <f t="shared" si="58"/>
        <v>0</v>
      </c>
      <c r="W268" s="22">
        <f t="shared" si="59"/>
        <v>0.5089242308687405</v>
      </c>
      <c r="X268" s="23">
        <f t="shared" si="60"/>
        <v>1.4150885703863632</v>
      </c>
      <c r="Y268" s="23">
        <f t="shared" si="61"/>
        <v>0.3489476087286593</v>
      </c>
      <c r="Z268" s="24"/>
      <c r="AA268" s="23">
        <f t="shared" si="62"/>
        <v>2.272960409983763</v>
      </c>
      <c r="AB268" s="34">
        <v>285584.5971563981</v>
      </c>
      <c r="AC268" s="26">
        <f t="shared" si="63"/>
        <v>6491.224830376544</v>
      </c>
      <c r="AD268" s="28"/>
      <c r="AE268" s="29">
        <f>E268/G268</f>
        <v>552006226.8470343</v>
      </c>
      <c r="AF268" s="22">
        <f>(L268/AE268)*100</f>
        <v>0.3353386519882416</v>
      </c>
      <c r="AG268" s="22">
        <f>(P268/AE268)*100</f>
        <v>1.359900116141295</v>
      </c>
      <c r="AH268" s="22">
        <f>(Q268/AE268)*100</f>
        <v>0.4890761858648595</v>
      </c>
      <c r="AI268" s="22">
        <f>(S268/AE268)*100</f>
        <v>0.4890761858648595</v>
      </c>
      <c r="AJ268" s="22">
        <f t="shared" si="64"/>
        <v>2.184</v>
      </c>
    </row>
    <row r="269" spans="1:36" ht="12.75">
      <c r="A269" s="13" t="s">
        <v>577</v>
      </c>
      <c r="B269" s="14" t="s">
        <v>496</v>
      </c>
      <c r="C269" s="15" t="s">
        <v>560</v>
      </c>
      <c r="D269" s="16"/>
      <c r="E269" s="35">
        <v>556010966</v>
      </c>
      <c r="F269" s="33">
        <v>92.62</v>
      </c>
      <c r="G269" s="19">
        <f t="shared" si="52"/>
        <v>0.9262</v>
      </c>
      <c r="H269" s="17">
        <v>1760341.65</v>
      </c>
      <c r="I269" s="17">
        <v>147995.64</v>
      </c>
      <c r="J269" s="17">
        <v>0</v>
      </c>
      <c r="K269" s="17">
        <v>183658.55</v>
      </c>
      <c r="L269" s="20">
        <f t="shared" si="53"/>
        <v>2091995.84</v>
      </c>
      <c r="M269" s="17">
        <v>5177442.38</v>
      </c>
      <c r="N269" s="17">
        <v>3278234.75</v>
      </c>
      <c r="O269" s="17">
        <v>0</v>
      </c>
      <c r="P269" s="20">
        <f t="shared" si="54"/>
        <v>8455677.129999999</v>
      </c>
      <c r="Q269" s="17">
        <v>1440000</v>
      </c>
      <c r="R269" s="17">
        <v>278000</v>
      </c>
      <c r="S269" s="21">
        <f t="shared" si="55"/>
        <v>1718000</v>
      </c>
      <c r="T269" s="20">
        <f t="shared" si="56"/>
        <v>12265672.969999999</v>
      </c>
      <c r="U269" s="22">
        <f t="shared" si="57"/>
        <v>0.25898769773544356</v>
      </c>
      <c r="V269" s="22">
        <f t="shared" si="58"/>
        <v>0.04999901386837036</v>
      </c>
      <c r="W269" s="22">
        <f t="shared" si="59"/>
        <v>0.30898671160381397</v>
      </c>
      <c r="X269" s="23">
        <f t="shared" si="60"/>
        <v>1.5207752449256549</v>
      </c>
      <c r="Y269" s="23">
        <f t="shared" si="61"/>
        <v>0.3762508238011982</v>
      </c>
      <c r="Z269" s="24"/>
      <c r="AA269" s="23">
        <f t="shared" si="62"/>
        <v>2.206012780330667</v>
      </c>
      <c r="AB269" s="34">
        <v>439989.2199824715</v>
      </c>
      <c r="AC269" s="26">
        <f t="shared" si="63"/>
        <v>9706.218424890534</v>
      </c>
      <c r="AD269" s="28"/>
      <c r="AE269" s="29">
        <f>E269/G269</f>
        <v>600314150.2915137</v>
      </c>
      <c r="AF269" s="22">
        <f>(L269/AE269)*100</f>
        <v>0.34848351300466984</v>
      </c>
      <c r="AG269" s="22">
        <f>(P269/AE269)*100</f>
        <v>1.4085420318501416</v>
      </c>
      <c r="AH269" s="22">
        <f>(Q269/AE269)*100</f>
        <v>0.23987440564256787</v>
      </c>
      <c r="AI269" s="22">
        <f>(S269/AE269)*100</f>
        <v>0.2861834922874525</v>
      </c>
      <c r="AJ269" s="22">
        <f t="shared" si="64"/>
        <v>2.043</v>
      </c>
    </row>
    <row r="270" spans="1:36" ht="12.75">
      <c r="A270" s="13" t="s">
        <v>578</v>
      </c>
      <c r="B270" s="14" t="s">
        <v>579</v>
      </c>
      <c r="C270" s="15" t="s">
        <v>560</v>
      </c>
      <c r="D270" s="16"/>
      <c r="E270" s="35">
        <v>150564850</v>
      </c>
      <c r="F270" s="33">
        <v>84.73</v>
      </c>
      <c r="G270" s="19">
        <f t="shared" si="52"/>
        <v>0.8473</v>
      </c>
      <c r="H270" s="17">
        <v>530829.41</v>
      </c>
      <c r="I270" s="17">
        <v>44628.18</v>
      </c>
      <c r="J270" s="17">
        <v>0</v>
      </c>
      <c r="K270" s="17">
        <v>55382.2</v>
      </c>
      <c r="L270" s="20">
        <f t="shared" si="53"/>
        <v>630839.79</v>
      </c>
      <c r="M270" s="17">
        <v>1685803</v>
      </c>
      <c r="N270" s="17">
        <v>749211.92</v>
      </c>
      <c r="O270" s="17">
        <v>0</v>
      </c>
      <c r="P270" s="20">
        <f t="shared" si="54"/>
        <v>2435014.92</v>
      </c>
      <c r="Q270" s="17">
        <v>847302.83</v>
      </c>
      <c r="R270" s="17">
        <v>0</v>
      </c>
      <c r="S270" s="21">
        <f t="shared" si="55"/>
        <v>847302.83</v>
      </c>
      <c r="T270" s="20">
        <f t="shared" si="56"/>
        <v>3913157.54</v>
      </c>
      <c r="U270" s="22">
        <f t="shared" si="57"/>
        <v>0.5627494265759903</v>
      </c>
      <c r="V270" s="22">
        <f t="shared" si="58"/>
        <v>0</v>
      </c>
      <c r="W270" s="22">
        <f t="shared" si="59"/>
        <v>0.5627494265759903</v>
      </c>
      <c r="X270" s="23">
        <f t="shared" si="60"/>
        <v>1.6172532433698834</v>
      </c>
      <c r="Y270" s="23">
        <f t="shared" si="61"/>
        <v>0.41898211302305954</v>
      </c>
      <c r="Z270" s="24"/>
      <c r="AA270" s="23">
        <f t="shared" si="62"/>
        <v>2.5989847829689334</v>
      </c>
      <c r="AB270" s="34">
        <v>259407.38095238095</v>
      </c>
      <c r="AC270" s="26">
        <f t="shared" si="63"/>
        <v>6741.958356850632</v>
      </c>
      <c r="AD270" s="28"/>
      <c r="AE270" s="29">
        <f>E270/G270</f>
        <v>177699575.12097248</v>
      </c>
      <c r="AF270" s="22">
        <f>(L270/AE270)*100</f>
        <v>0.3550035443644384</v>
      </c>
      <c r="AG270" s="22">
        <f>(P270/AE270)*100</f>
        <v>1.3702986731073024</v>
      </c>
      <c r="AH270" s="22">
        <f>(Q270/AE270)*100</f>
        <v>0.4768175891378367</v>
      </c>
      <c r="AI270" s="22">
        <f>(S270/AE270)*100</f>
        <v>0.4768175891378367</v>
      </c>
      <c r="AJ270" s="22">
        <f t="shared" si="64"/>
        <v>2.202</v>
      </c>
    </row>
    <row r="271" spans="1:36" ht="12.75">
      <c r="A271" s="13" t="s">
        <v>580</v>
      </c>
      <c r="B271" s="14" t="s">
        <v>581</v>
      </c>
      <c r="C271" s="15" t="s">
        <v>560</v>
      </c>
      <c r="D271" s="16"/>
      <c r="E271" s="35">
        <v>139502914</v>
      </c>
      <c r="F271" s="33">
        <v>74.04</v>
      </c>
      <c r="G271" s="19">
        <f t="shared" si="52"/>
        <v>0.7404000000000001</v>
      </c>
      <c r="H271" s="17">
        <v>573444.47</v>
      </c>
      <c r="I271" s="17">
        <v>48210.88</v>
      </c>
      <c r="J271" s="17">
        <v>0</v>
      </c>
      <c r="K271" s="17">
        <v>59828.21</v>
      </c>
      <c r="L271" s="20">
        <f t="shared" si="53"/>
        <v>681483.5599999999</v>
      </c>
      <c r="M271" s="17">
        <v>1516233</v>
      </c>
      <c r="N271" s="17">
        <v>1095583.34</v>
      </c>
      <c r="O271" s="17">
        <v>0</v>
      </c>
      <c r="P271" s="20">
        <f t="shared" si="54"/>
        <v>2611816.34</v>
      </c>
      <c r="Q271" s="17">
        <v>632553</v>
      </c>
      <c r="R271" s="17">
        <v>14100</v>
      </c>
      <c r="S271" s="21">
        <f t="shared" si="55"/>
        <v>646653</v>
      </c>
      <c r="T271" s="20">
        <f t="shared" si="56"/>
        <v>3939952.9</v>
      </c>
      <c r="U271" s="22">
        <f t="shared" si="57"/>
        <v>0.4534335390298729</v>
      </c>
      <c r="V271" s="22">
        <f t="shared" si="58"/>
        <v>0.01010731575112474</v>
      </c>
      <c r="W271" s="22">
        <f t="shared" si="59"/>
        <v>0.4635408547809976</v>
      </c>
      <c r="X271" s="23">
        <f t="shared" si="60"/>
        <v>1.8722306689593595</v>
      </c>
      <c r="Y271" s="23">
        <f t="shared" si="61"/>
        <v>0.4885084766042951</v>
      </c>
      <c r="Z271" s="24"/>
      <c r="AA271" s="23">
        <f t="shared" si="62"/>
        <v>2.824280000344652</v>
      </c>
      <c r="AB271" s="34">
        <v>183488.25174825176</v>
      </c>
      <c r="AC271" s="26">
        <f t="shared" si="63"/>
        <v>5182.221997107921</v>
      </c>
      <c r="AD271" s="28"/>
      <c r="AE271" s="29">
        <f>E271/G271</f>
        <v>188415605.07833603</v>
      </c>
      <c r="AF271" s="22">
        <f>(L271/AE271)*100</f>
        <v>0.3616916760778201</v>
      </c>
      <c r="AG271" s="22">
        <f>(P271/AE271)*100</f>
        <v>1.3861995872975097</v>
      </c>
      <c r="AH271" s="22">
        <f>(Q271/AE271)*100</f>
        <v>0.3357221922977179</v>
      </c>
      <c r="AI271" s="22">
        <f>(S271/AE271)*100</f>
        <v>0.34320564887985067</v>
      </c>
      <c r="AJ271" s="22">
        <f t="shared" si="64"/>
        <v>2.0909999999999997</v>
      </c>
    </row>
    <row r="272" spans="1:36" ht="12.75">
      <c r="A272" s="13" t="s">
        <v>582</v>
      </c>
      <c r="B272" s="14" t="s">
        <v>583</v>
      </c>
      <c r="C272" s="15" t="s">
        <v>560</v>
      </c>
      <c r="D272" s="16"/>
      <c r="E272" s="35">
        <v>151660563</v>
      </c>
      <c r="F272" s="33">
        <v>106.38</v>
      </c>
      <c r="G272" s="19">
        <f t="shared" si="52"/>
        <v>1.0637999999999999</v>
      </c>
      <c r="H272" s="17">
        <v>432318</v>
      </c>
      <c r="I272" s="17">
        <v>36344.93</v>
      </c>
      <c r="J272" s="17">
        <v>0</v>
      </c>
      <c r="K272" s="17">
        <v>45102.97</v>
      </c>
      <c r="L272" s="20">
        <f t="shared" si="53"/>
        <v>513765.9</v>
      </c>
      <c r="M272" s="17">
        <v>1696788</v>
      </c>
      <c r="N272" s="17">
        <v>792915.35</v>
      </c>
      <c r="O272" s="17">
        <v>0</v>
      </c>
      <c r="P272" s="20">
        <f t="shared" si="54"/>
        <v>2489703.35</v>
      </c>
      <c r="Q272" s="17">
        <v>470126.12</v>
      </c>
      <c r="R272" s="17">
        <v>0</v>
      </c>
      <c r="S272" s="21">
        <f t="shared" si="55"/>
        <v>470126.12</v>
      </c>
      <c r="T272" s="20">
        <f t="shared" si="56"/>
        <v>3473595.37</v>
      </c>
      <c r="U272" s="22">
        <f t="shared" si="57"/>
        <v>0.3099857409866005</v>
      </c>
      <c r="V272" s="22">
        <f t="shared" si="58"/>
        <v>0</v>
      </c>
      <c r="W272" s="22">
        <f t="shared" si="59"/>
        <v>0.3099857409866005</v>
      </c>
      <c r="X272" s="23">
        <f t="shared" si="60"/>
        <v>1.6416287139854546</v>
      </c>
      <c r="Y272" s="23">
        <f t="shared" si="61"/>
        <v>0.3387603803106019</v>
      </c>
      <c r="Z272" s="24"/>
      <c r="AA272" s="23">
        <f t="shared" si="62"/>
        <v>2.2903748352826567</v>
      </c>
      <c r="AB272" s="34">
        <v>299663.50436681224</v>
      </c>
      <c r="AC272" s="26">
        <f t="shared" si="63"/>
        <v>6863.4174945436125</v>
      </c>
      <c r="AD272" s="28"/>
      <c r="AE272" s="29">
        <f>E272/G272</f>
        <v>142564921.03778908</v>
      </c>
      <c r="AF272" s="22">
        <f>(L272/AE272)*100</f>
        <v>0.3603732925744183</v>
      </c>
      <c r="AG272" s="22">
        <f>(P272/AE272)*100</f>
        <v>1.7463646259377261</v>
      </c>
      <c r="AH272" s="22">
        <f>(Q272/AE272)*100</f>
        <v>0.32976283126154554</v>
      </c>
      <c r="AI272" s="22">
        <f>(S272/AE272)*100</f>
        <v>0.32976283126154554</v>
      </c>
      <c r="AJ272" s="22">
        <f t="shared" si="64"/>
        <v>2.436</v>
      </c>
    </row>
    <row r="273" spans="1:36" ht="12.75">
      <c r="A273" s="13" t="s">
        <v>584</v>
      </c>
      <c r="B273" s="14" t="s">
        <v>585</v>
      </c>
      <c r="C273" s="15" t="s">
        <v>560</v>
      </c>
      <c r="D273" s="16"/>
      <c r="E273" s="35">
        <v>378998611</v>
      </c>
      <c r="F273" s="33">
        <v>89.37</v>
      </c>
      <c r="G273" s="19">
        <f t="shared" si="52"/>
        <v>0.8937</v>
      </c>
      <c r="H273" s="17">
        <v>1237227.51</v>
      </c>
      <c r="I273" s="17">
        <v>104012.8</v>
      </c>
      <c r="J273" s="17">
        <v>0</v>
      </c>
      <c r="K273" s="17">
        <v>129075.59</v>
      </c>
      <c r="L273" s="20">
        <f t="shared" si="53"/>
        <v>1470315.9000000001</v>
      </c>
      <c r="M273" s="17">
        <v>5230947</v>
      </c>
      <c r="N273" s="17">
        <v>1930639.78</v>
      </c>
      <c r="O273" s="17">
        <v>0</v>
      </c>
      <c r="P273" s="20">
        <f t="shared" si="54"/>
        <v>7161586.78</v>
      </c>
      <c r="Q273" s="17">
        <v>2971883.54</v>
      </c>
      <c r="R273" s="17">
        <v>0</v>
      </c>
      <c r="S273" s="21">
        <f t="shared" si="55"/>
        <v>2971883.54</v>
      </c>
      <c r="T273" s="20">
        <f t="shared" si="56"/>
        <v>11603786.219999999</v>
      </c>
      <c r="U273" s="22">
        <f t="shared" si="57"/>
        <v>0.7841410110075575</v>
      </c>
      <c r="V273" s="22">
        <f t="shared" si="58"/>
        <v>0</v>
      </c>
      <c r="W273" s="22">
        <f t="shared" si="59"/>
        <v>0.7841410110075575</v>
      </c>
      <c r="X273" s="23">
        <f t="shared" si="60"/>
        <v>1.8896076587468023</v>
      </c>
      <c r="Y273" s="23">
        <f t="shared" si="61"/>
        <v>0.3879475695492721</v>
      </c>
      <c r="Z273" s="24"/>
      <c r="AA273" s="23">
        <f t="shared" si="62"/>
        <v>3.061696239303631</v>
      </c>
      <c r="AB273" s="34">
        <v>263842.6874536006</v>
      </c>
      <c r="AC273" s="26">
        <f t="shared" si="63"/>
        <v>8078.061639444522</v>
      </c>
      <c r="AD273" s="28"/>
      <c r="AE273" s="29">
        <f>E273/G273</f>
        <v>424078114.5798366</v>
      </c>
      <c r="AF273" s="22">
        <f>(L273/AE273)*100</f>
        <v>0.3467087429061845</v>
      </c>
      <c r="AG273" s="22">
        <f>(P273/AE273)*100</f>
        <v>1.6887423646220174</v>
      </c>
      <c r="AH273" s="22">
        <f>(Q273/AE273)*100</f>
        <v>0.7007868215374542</v>
      </c>
      <c r="AI273" s="22">
        <f>(S273/AE273)*100</f>
        <v>0.7007868215374542</v>
      </c>
      <c r="AJ273" s="22">
        <f t="shared" si="64"/>
        <v>2.737</v>
      </c>
    </row>
    <row r="274" spans="1:36" ht="12.75">
      <c r="A274" s="13" t="s">
        <v>586</v>
      </c>
      <c r="B274" s="14" t="s">
        <v>587</v>
      </c>
      <c r="C274" s="15" t="s">
        <v>560</v>
      </c>
      <c r="D274" s="16"/>
      <c r="E274" s="35">
        <v>770397199</v>
      </c>
      <c r="F274" s="33">
        <v>92.77</v>
      </c>
      <c r="G274" s="19">
        <f t="shared" si="52"/>
        <v>0.9277</v>
      </c>
      <c r="H274" s="17">
        <v>2393164.65</v>
      </c>
      <c r="I274" s="17">
        <v>201170.44</v>
      </c>
      <c r="J274" s="17">
        <v>0</v>
      </c>
      <c r="K274" s="17">
        <v>249663.54</v>
      </c>
      <c r="L274" s="20">
        <f t="shared" si="53"/>
        <v>2843998.63</v>
      </c>
      <c r="M274" s="17">
        <v>8077069</v>
      </c>
      <c r="N274" s="17">
        <v>3827214.93</v>
      </c>
      <c r="O274" s="17">
        <v>0</v>
      </c>
      <c r="P274" s="20">
        <f t="shared" si="54"/>
        <v>11904283.93</v>
      </c>
      <c r="Q274" s="17">
        <v>0</v>
      </c>
      <c r="R274" s="17">
        <v>0</v>
      </c>
      <c r="S274" s="21">
        <f t="shared" si="55"/>
        <v>0</v>
      </c>
      <c r="T274" s="20">
        <f t="shared" si="56"/>
        <v>14748282.559999999</v>
      </c>
      <c r="U274" s="22">
        <f t="shared" si="57"/>
        <v>0</v>
      </c>
      <c r="V274" s="22">
        <f t="shared" si="58"/>
        <v>0</v>
      </c>
      <c r="W274" s="22">
        <f t="shared" si="59"/>
        <v>0</v>
      </c>
      <c r="X274" s="23">
        <f t="shared" si="60"/>
        <v>1.5452138124920676</v>
      </c>
      <c r="Y274" s="23">
        <f t="shared" si="61"/>
        <v>0.3691600428573209</v>
      </c>
      <c r="Z274" s="24"/>
      <c r="AA274" s="23">
        <f t="shared" si="62"/>
        <v>1.9143738553493883</v>
      </c>
      <c r="AB274" s="34">
        <v>354738.23818897636</v>
      </c>
      <c r="AC274" s="26">
        <f t="shared" si="63"/>
        <v>6791.016086816803</v>
      </c>
      <c r="AD274" s="28"/>
      <c r="AE274" s="29">
        <f>E274/G274</f>
        <v>830437855.9879272</v>
      </c>
      <c r="AF274" s="22">
        <f>(L274/AE274)*100</f>
        <v>0.3424697717587366</v>
      </c>
      <c r="AG274" s="22">
        <f>(P274/AE274)*100</f>
        <v>1.4334948538488907</v>
      </c>
      <c r="AH274" s="22">
        <f>(Q274/AE274)*100</f>
        <v>0</v>
      </c>
      <c r="AI274" s="22">
        <f>(S274/AE274)*100</f>
        <v>0</v>
      </c>
      <c r="AJ274" s="22">
        <f t="shared" si="64"/>
        <v>1.7750000000000001</v>
      </c>
    </row>
    <row r="275" spans="1:36" ht="12.75">
      <c r="A275" s="13" t="s">
        <v>588</v>
      </c>
      <c r="B275" s="14" t="s">
        <v>589</v>
      </c>
      <c r="C275" s="15" t="s">
        <v>560</v>
      </c>
      <c r="D275" s="16"/>
      <c r="E275" s="35">
        <v>706267500</v>
      </c>
      <c r="F275" s="33">
        <v>101.38</v>
      </c>
      <c r="G275" s="19">
        <f t="shared" si="52"/>
        <v>1.0138</v>
      </c>
      <c r="H275" s="17">
        <v>2032908.84</v>
      </c>
      <c r="I275" s="17">
        <v>170889.64</v>
      </c>
      <c r="J275" s="17">
        <v>0</v>
      </c>
      <c r="K275" s="17">
        <v>212089.09</v>
      </c>
      <c r="L275" s="20">
        <f t="shared" si="53"/>
        <v>2415887.57</v>
      </c>
      <c r="M275" s="17">
        <v>5299358</v>
      </c>
      <c r="N275" s="17">
        <v>2915082.12</v>
      </c>
      <c r="O275" s="17">
        <v>0</v>
      </c>
      <c r="P275" s="20">
        <f t="shared" si="54"/>
        <v>8214440.12</v>
      </c>
      <c r="Q275" s="17">
        <v>1118225</v>
      </c>
      <c r="R275" s="17">
        <v>211800</v>
      </c>
      <c r="S275" s="21">
        <f t="shared" si="55"/>
        <v>1330025</v>
      </c>
      <c r="T275" s="20">
        <f t="shared" si="56"/>
        <v>11960352.69</v>
      </c>
      <c r="U275" s="22">
        <f t="shared" si="57"/>
        <v>0.15832882017082764</v>
      </c>
      <c r="V275" s="22">
        <f t="shared" si="58"/>
        <v>0.029988637449691512</v>
      </c>
      <c r="W275" s="22">
        <f t="shared" si="59"/>
        <v>0.18831745762051916</v>
      </c>
      <c r="X275" s="23">
        <f t="shared" si="60"/>
        <v>1.1630777460381512</v>
      </c>
      <c r="Y275" s="23">
        <f t="shared" si="61"/>
        <v>0.34206410035857515</v>
      </c>
      <c r="Z275" s="24"/>
      <c r="AA275" s="23">
        <f t="shared" si="62"/>
        <v>1.6934593040172456</v>
      </c>
      <c r="AB275" s="34">
        <v>426788.03301237966</v>
      </c>
      <c r="AC275" s="26">
        <f t="shared" si="63"/>
        <v>7227.481653480338</v>
      </c>
      <c r="AD275" s="28"/>
      <c r="AE275" s="29">
        <f>E275/G275</f>
        <v>696653679.2266719</v>
      </c>
      <c r="AF275" s="22">
        <f>(L275/AE275)*100</f>
        <v>0.3467845849435235</v>
      </c>
      <c r="AG275" s="22">
        <f>(P275/AE275)*100</f>
        <v>1.1791282189334777</v>
      </c>
      <c r="AH275" s="22">
        <f>(Q275/AE275)*100</f>
        <v>0.16051375788918504</v>
      </c>
      <c r="AI275" s="22">
        <f>(S275/AE275)*100</f>
        <v>0.1909162385356823</v>
      </c>
      <c r="AJ275" s="22">
        <f t="shared" si="64"/>
        <v>1.717</v>
      </c>
    </row>
    <row r="276" spans="1:36" ht="12.75">
      <c r="A276" s="13" t="s">
        <v>590</v>
      </c>
      <c r="B276" s="14" t="s">
        <v>591</v>
      </c>
      <c r="C276" s="15" t="s">
        <v>560</v>
      </c>
      <c r="D276" s="16" t="s">
        <v>97</v>
      </c>
      <c r="E276" s="35">
        <v>746347541</v>
      </c>
      <c r="F276" s="33">
        <v>96.66</v>
      </c>
      <c r="G276" s="19">
        <f t="shared" si="52"/>
        <v>0.9666</v>
      </c>
      <c r="H276" s="17">
        <v>2270408.49</v>
      </c>
      <c r="I276" s="17">
        <v>0</v>
      </c>
      <c r="J276" s="17">
        <v>0</v>
      </c>
      <c r="K276" s="17">
        <v>236870.1</v>
      </c>
      <c r="L276" s="20">
        <f t="shared" si="53"/>
        <v>2507278.5900000003</v>
      </c>
      <c r="M276" s="17">
        <v>2808164</v>
      </c>
      <c r="N276" s="17">
        <v>4826634.65</v>
      </c>
      <c r="O276" s="17">
        <v>0</v>
      </c>
      <c r="P276" s="20">
        <f t="shared" si="54"/>
        <v>7634798.65</v>
      </c>
      <c r="Q276" s="17">
        <v>1765983.77</v>
      </c>
      <c r="R276" s="17">
        <v>148967.07</v>
      </c>
      <c r="S276" s="21">
        <f t="shared" si="55"/>
        <v>1914950.84</v>
      </c>
      <c r="T276" s="20">
        <f t="shared" si="56"/>
        <v>12057028.08</v>
      </c>
      <c r="U276" s="22">
        <f t="shared" si="57"/>
        <v>0.23661681361391396</v>
      </c>
      <c r="V276" s="22">
        <f t="shared" si="58"/>
        <v>0.019959477564621603</v>
      </c>
      <c r="W276" s="22">
        <f t="shared" si="59"/>
        <v>0.2565762911785356</v>
      </c>
      <c r="X276" s="23">
        <f t="shared" si="60"/>
        <v>1.0229548877149715</v>
      </c>
      <c r="Y276" s="23">
        <f t="shared" si="61"/>
        <v>0.335939820561424</v>
      </c>
      <c r="Z276" s="24"/>
      <c r="AA276" s="23">
        <f t="shared" si="62"/>
        <v>1.6154709994549308</v>
      </c>
      <c r="AB276" s="34">
        <v>372376.81704260653</v>
      </c>
      <c r="AC276" s="26">
        <f t="shared" si="63"/>
        <v>6015.6394880166545</v>
      </c>
      <c r="AD276" s="28"/>
      <c r="AE276" s="29">
        <f>E276/G276</f>
        <v>772136913.9250983</v>
      </c>
      <c r="AF276" s="22">
        <f>(L276/AE276)*100</f>
        <v>0.32471943055467245</v>
      </c>
      <c r="AG276" s="22">
        <f>(P276/AE276)*100</f>
        <v>0.9887881944652914</v>
      </c>
      <c r="AH276" s="22">
        <f>(Q276/AE276)*100</f>
        <v>0.22871381203920924</v>
      </c>
      <c r="AI276" s="22">
        <f>(S276/AE276)*100</f>
        <v>0.2480066430531725</v>
      </c>
      <c r="AJ276" s="22">
        <f t="shared" si="64"/>
        <v>1.562</v>
      </c>
    </row>
    <row r="277" spans="1:36" ht="12.75">
      <c r="A277" s="13" t="s">
        <v>592</v>
      </c>
      <c r="B277" s="14" t="s">
        <v>593</v>
      </c>
      <c r="C277" s="15" t="s">
        <v>560</v>
      </c>
      <c r="D277" s="16"/>
      <c r="E277" s="35">
        <v>330202783</v>
      </c>
      <c r="F277" s="33">
        <v>101.34</v>
      </c>
      <c r="G277" s="19">
        <f t="shared" si="52"/>
        <v>1.0134</v>
      </c>
      <c r="H277" s="17">
        <v>874795.03</v>
      </c>
      <c r="I277" s="17">
        <v>73538.67</v>
      </c>
      <c r="J277" s="17">
        <v>0</v>
      </c>
      <c r="K277" s="17">
        <v>91259.25</v>
      </c>
      <c r="L277" s="20">
        <f t="shared" si="53"/>
        <v>1039592.9500000001</v>
      </c>
      <c r="M277" s="17">
        <v>2314076</v>
      </c>
      <c r="N277" s="17">
        <v>1126561.72</v>
      </c>
      <c r="O277" s="17">
        <v>0</v>
      </c>
      <c r="P277" s="20">
        <f t="shared" si="54"/>
        <v>3440637.7199999997</v>
      </c>
      <c r="Q277" s="17">
        <v>624590</v>
      </c>
      <c r="R277" s="17">
        <v>0</v>
      </c>
      <c r="S277" s="21">
        <f t="shared" si="55"/>
        <v>624590</v>
      </c>
      <c r="T277" s="20">
        <f t="shared" si="56"/>
        <v>5104820.67</v>
      </c>
      <c r="U277" s="22">
        <f t="shared" si="57"/>
        <v>0.18915346331287583</v>
      </c>
      <c r="V277" s="22">
        <f t="shared" si="58"/>
        <v>0</v>
      </c>
      <c r="W277" s="22">
        <f t="shared" si="59"/>
        <v>0.18915346331287583</v>
      </c>
      <c r="X277" s="23">
        <f t="shared" si="60"/>
        <v>1.0419772022333318</v>
      </c>
      <c r="Y277" s="23">
        <f t="shared" si="61"/>
        <v>0.31483470264997737</v>
      </c>
      <c r="Z277" s="24"/>
      <c r="AA277" s="23">
        <f t="shared" si="62"/>
        <v>1.545965368196185</v>
      </c>
      <c r="AB277" s="34">
        <v>363404.6153846154</v>
      </c>
      <c r="AC277" s="26">
        <f t="shared" si="63"/>
        <v>5618.109500272699</v>
      </c>
      <c r="AD277" s="28"/>
      <c r="AE277" s="29">
        <f>E277/G277</f>
        <v>325836572.922834</v>
      </c>
      <c r="AF277" s="22">
        <f>(L277/AE277)*100</f>
        <v>0.31905348766548713</v>
      </c>
      <c r="AG277" s="22">
        <f>(P277/AE277)*100</f>
        <v>1.0559396967432586</v>
      </c>
      <c r="AH277" s="22">
        <f>(Q277/AE277)*100</f>
        <v>0.1916881197212684</v>
      </c>
      <c r="AI277" s="22">
        <f>(S277/AE277)*100</f>
        <v>0.1916881197212684</v>
      </c>
      <c r="AJ277" s="22">
        <f t="shared" si="64"/>
        <v>1.567</v>
      </c>
    </row>
    <row r="278" spans="1:36" ht="12.75">
      <c r="A278" s="13" t="s">
        <v>594</v>
      </c>
      <c r="B278" s="14" t="s">
        <v>595</v>
      </c>
      <c r="C278" s="15" t="s">
        <v>560</v>
      </c>
      <c r="D278" s="16"/>
      <c r="E278" s="35">
        <v>754414073</v>
      </c>
      <c r="F278" s="33">
        <v>73.41</v>
      </c>
      <c r="G278" s="19">
        <f t="shared" si="52"/>
        <v>0.7341</v>
      </c>
      <c r="H278" s="17">
        <v>3126605.57</v>
      </c>
      <c r="I278" s="17">
        <v>262859.24</v>
      </c>
      <c r="J278" s="17">
        <v>0</v>
      </c>
      <c r="K278" s="17">
        <v>326200.14</v>
      </c>
      <c r="L278" s="20">
        <f t="shared" si="53"/>
        <v>3715664.9499999997</v>
      </c>
      <c r="M278" s="17">
        <v>10686595</v>
      </c>
      <c r="N278" s="17">
        <v>5426557.44</v>
      </c>
      <c r="O278" s="17">
        <v>0</v>
      </c>
      <c r="P278" s="20">
        <f t="shared" si="54"/>
        <v>16113152.440000001</v>
      </c>
      <c r="Q278" s="17">
        <v>298153</v>
      </c>
      <c r="R278" s="17">
        <v>301945</v>
      </c>
      <c r="S278" s="21">
        <f t="shared" si="55"/>
        <v>600098</v>
      </c>
      <c r="T278" s="20">
        <f t="shared" si="56"/>
        <v>20428915.39</v>
      </c>
      <c r="U278" s="22">
        <f t="shared" si="57"/>
        <v>0.039521134436737895</v>
      </c>
      <c r="V278" s="22">
        <f t="shared" si="58"/>
        <v>0.04002377617364516</v>
      </c>
      <c r="W278" s="22">
        <f t="shared" si="59"/>
        <v>0.07954491061038306</v>
      </c>
      <c r="X278" s="23">
        <f t="shared" si="60"/>
        <v>2.1358499286637778</v>
      </c>
      <c r="Y278" s="23">
        <f t="shared" si="61"/>
        <v>0.4925232817071269</v>
      </c>
      <c r="Z278" s="24"/>
      <c r="AA278" s="23">
        <f t="shared" si="62"/>
        <v>2.7079181209812875</v>
      </c>
      <c r="AB278" s="34">
        <v>311071.0479573712</v>
      </c>
      <c r="AC278" s="26">
        <f t="shared" si="63"/>
        <v>8423.549276764046</v>
      </c>
      <c r="AD278" s="28"/>
      <c r="AE278" s="29">
        <f>E278/G278</f>
        <v>1027672078.7358671</v>
      </c>
      <c r="AF278" s="22">
        <f>(L278/AE278)*100</f>
        <v>0.3615613411012018</v>
      </c>
      <c r="AG278" s="22">
        <f>(P278/AE278)*100</f>
        <v>1.5679274326320793</v>
      </c>
      <c r="AH278" s="22">
        <f>(Q278/AE278)*100</f>
        <v>0.02901246479000929</v>
      </c>
      <c r="AI278" s="22">
        <f>(S278/AE278)*100</f>
        <v>0.0583939188790822</v>
      </c>
      <c r="AJ278" s="22">
        <f t="shared" si="64"/>
        <v>1.9880000000000002</v>
      </c>
    </row>
    <row r="279" spans="1:36" ht="12.75">
      <c r="A279" s="13" t="s">
        <v>596</v>
      </c>
      <c r="B279" s="14" t="s">
        <v>597</v>
      </c>
      <c r="C279" s="15" t="s">
        <v>560</v>
      </c>
      <c r="D279" s="16"/>
      <c r="E279" s="35">
        <v>117658470</v>
      </c>
      <c r="F279" s="33">
        <v>76.89</v>
      </c>
      <c r="G279" s="19">
        <f t="shared" si="52"/>
        <v>0.7689</v>
      </c>
      <c r="H279" s="17">
        <v>440052.82</v>
      </c>
      <c r="I279" s="17">
        <v>0</v>
      </c>
      <c r="J279" s="17">
        <v>0</v>
      </c>
      <c r="K279" s="17">
        <v>45898.88</v>
      </c>
      <c r="L279" s="20">
        <f t="shared" si="53"/>
        <v>485951.7</v>
      </c>
      <c r="M279" s="17">
        <v>1661827</v>
      </c>
      <c r="N279" s="17">
        <v>693690.81</v>
      </c>
      <c r="O279" s="17">
        <v>0</v>
      </c>
      <c r="P279" s="20">
        <f t="shared" si="54"/>
        <v>2355517.81</v>
      </c>
      <c r="Q279" s="17">
        <v>801697.75</v>
      </c>
      <c r="R279" s="17">
        <v>0</v>
      </c>
      <c r="S279" s="21">
        <f t="shared" si="55"/>
        <v>801697.75</v>
      </c>
      <c r="T279" s="20">
        <f t="shared" si="56"/>
        <v>3643167.2600000002</v>
      </c>
      <c r="U279" s="22">
        <f t="shared" si="57"/>
        <v>0.6813769973381432</v>
      </c>
      <c r="V279" s="22">
        <f t="shared" si="58"/>
        <v>0</v>
      </c>
      <c r="W279" s="22">
        <f t="shared" si="59"/>
        <v>0.6813769973381432</v>
      </c>
      <c r="X279" s="23">
        <f t="shared" si="60"/>
        <v>2.001995954902354</v>
      </c>
      <c r="Y279" s="23">
        <f t="shared" si="61"/>
        <v>0.4130188842333238</v>
      </c>
      <c r="Z279" s="24"/>
      <c r="AA279" s="23">
        <f t="shared" si="62"/>
        <v>3.0963918364738214</v>
      </c>
      <c r="AB279" s="34">
        <v>231541.09263657956</v>
      </c>
      <c r="AC279" s="26">
        <f t="shared" si="63"/>
        <v>7169.419490481338</v>
      </c>
      <c r="AD279" s="28"/>
      <c r="AE279" s="29">
        <f>E279/G279</f>
        <v>153021810.37846273</v>
      </c>
      <c r="AF279" s="22">
        <f>(L279/AE279)*100</f>
        <v>0.31757022008700264</v>
      </c>
      <c r="AG279" s="22">
        <f>(P279/AE279)*100</f>
        <v>1.5393346897244202</v>
      </c>
      <c r="AH279" s="22">
        <f>(Q279/AE279)*100</f>
        <v>0.5239107732532983</v>
      </c>
      <c r="AI279" s="22">
        <f>(S279/AE279)*100</f>
        <v>0.5239107732532983</v>
      </c>
      <c r="AJ279" s="22">
        <f t="shared" si="64"/>
        <v>2.3810000000000002</v>
      </c>
    </row>
    <row r="280" spans="1:36" ht="12.75">
      <c r="A280" s="13" t="s">
        <v>598</v>
      </c>
      <c r="B280" s="14" t="s">
        <v>599</v>
      </c>
      <c r="C280" s="15" t="s">
        <v>560</v>
      </c>
      <c r="D280" s="16" t="s">
        <v>97</v>
      </c>
      <c r="E280" s="35">
        <v>4011810697</v>
      </c>
      <c r="F280" s="33">
        <v>94.47</v>
      </c>
      <c r="G280" s="19">
        <f t="shared" si="52"/>
        <v>0.9447</v>
      </c>
      <c r="H280" s="17">
        <v>12420780.63</v>
      </c>
      <c r="I280" s="17">
        <v>1044197.99</v>
      </c>
      <c r="J280" s="17">
        <v>0</v>
      </c>
      <c r="K280" s="17">
        <v>1295849.2</v>
      </c>
      <c r="L280" s="20">
        <f t="shared" si="53"/>
        <v>14760827.82</v>
      </c>
      <c r="M280" s="17">
        <v>41046904.13</v>
      </c>
      <c r="N280" s="17">
        <v>20518217.98</v>
      </c>
      <c r="O280" s="17">
        <v>0</v>
      </c>
      <c r="P280" s="20">
        <f t="shared" si="54"/>
        <v>61565122.11</v>
      </c>
      <c r="Q280" s="17">
        <v>10045707.9</v>
      </c>
      <c r="R280" s="17">
        <v>601837</v>
      </c>
      <c r="S280" s="21">
        <f t="shared" si="55"/>
        <v>10647544.9</v>
      </c>
      <c r="T280" s="20">
        <f t="shared" si="56"/>
        <v>86973494.83000001</v>
      </c>
      <c r="U280" s="22">
        <f t="shared" si="57"/>
        <v>0.2504033380117387</v>
      </c>
      <c r="V280" s="22">
        <f t="shared" si="58"/>
        <v>0.015001630073174909</v>
      </c>
      <c r="W280" s="22">
        <f t="shared" si="59"/>
        <v>0.2654049680849136</v>
      </c>
      <c r="X280" s="23">
        <f t="shared" si="60"/>
        <v>1.5345968880345702</v>
      </c>
      <c r="Y280" s="23">
        <f t="shared" si="61"/>
        <v>0.36793430535089877</v>
      </c>
      <c r="Z280" s="24"/>
      <c r="AA280" s="23">
        <f t="shared" si="62"/>
        <v>2.167936161470383</v>
      </c>
      <c r="AB280" s="34">
        <v>410303.623371696</v>
      </c>
      <c r="AC280" s="26">
        <f t="shared" si="63"/>
        <v>8895.120622898243</v>
      </c>
      <c r="AD280" s="28"/>
      <c r="AE280" s="29">
        <f>E280/G280</f>
        <v>4246650467.8733993</v>
      </c>
      <c r="AF280" s="22">
        <f>(L280/AE280)*100</f>
        <v>0.34758753826499406</v>
      </c>
      <c r="AG280" s="22">
        <f>(P280/AE280)*100</f>
        <v>1.4497336801262584</v>
      </c>
      <c r="AH280" s="22">
        <f>(Q280/AE280)*100</f>
        <v>0.23655603341968956</v>
      </c>
      <c r="AI280" s="22">
        <f>(S280/AE280)*100</f>
        <v>0.25072807334981784</v>
      </c>
      <c r="AJ280" s="22">
        <f t="shared" si="64"/>
        <v>2.049</v>
      </c>
    </row>
    <row r="281" spans="1:36" ht="12.75">
      <c r="A281" s="13" t="s">
        <v>600</v>
      </c>
      <c r="B281" s="14" t="s">
        <v>601</v>
      </c>
      <c r="C281" s="15" t="s">
        <v>560</v>
      </c>
      <c r="D281" s="16"/>
      <c r="E281" s="35">
        <v>2845738089</v>
      </c>
      <c r="F281" s="33">
        <v>78.18</v>
      </c>
      <c r="G281" s="19">
        <f t="shared" si="52"/>
        <v>0.7818</v>
      </c>
      <c r="H281" s="17">
        <v>10553763.91</v>
      </c>
      <c r="I281" s="17">
        <v>887238.78</v>
      </c>
      <c r="J281" s="17">
        <v>0</v>
      </c>
      <c r="K281" s="17">
        <v>1090856.69</v>
      </c>
      <c r="L281" s="20">
        <f t="shared" si="53"/>
        <v>12531859.379999999</v>
      </c>
      <c r="M281" s="17">
        <v>29678214.69</v>
      </c>
      <c r="N281" s="17">
        <v>18591030.75</v>
      </c>
      <c r="O281" s="17">
        <v>0</v>
      </c>
      <c r="P281" s="20">
        <f t="shared" si="54"/>
        <v>48269245.44</v>
      </c>
      <c r="Q281" s="17">
        <v>11763000.28</v>
      </c>
      <c r="R281" s="17">
        <v>569147.62</v>
      </c>
      <c r="S281" s="21">
        <f t="shared" si="55"/>
        <v>12332147.899999999</v>
      </c>
      <c r="T281" s="20">
        <f t="shared" si="56"/>
        <v>73133252.72</v>
      </c>
      <c r="U281" s="22">
        <f t="shared" si="57"/>
        <v>0.413354986021695</v>
      </c>
      <c r="V281" s="22">
        <f t="shared" si="58"/>
        <v>0.02000000007730859</v>
      </c>
      <c r="W281" s="22">
        <f t="shared" si="59"/>
        <v>0.4333549860990035</v>
      </c>
      <c r="X281" s="23">
        <f t="shared" si="60"/>
        <v>1.696194236095773</v>
      </c>
      <c r="Y281" s="23">
        <f t="shared" si="61"/>
        <v>0.44037290109167176</v>
      </c>
      <c r="Z281" s="24"/>
      <c r="AA281" s="23">
        <f t="shared" si="62"/>
        <v>2.569922123286448</v>
      </c>
      <c r="AB281" s="34">
        <v>392421.15877627756</v>
      </c>
      <c r="AC281" s="26">
        <f t="shared" si="63"/>
        <v>10084.918175848597</v>
      </c>
      <c r="AD281" s="28"/>
      <c r="AE281" s="29">
        <f>E281/G281</f>
        <v>3639982206.4466615</v>
      </c>
      <c r="AF281" s="22">
        <f>(L281/AE281)*100</f>
        <v>0.34428353407346896</v>
      </c>
      <c r="AG281" s="22">
        <f>(P281/AE281)*100</f>
        <v>1.3260846537796753</v>
      </c>
      <c r="AH281" s="22">
        <f>(Q281/AE281)*100</f>
        <v>0.3231609280717611</v>
      </c>
      <c r="AI281" s="22">
        <f>(S281/AE281)*100</f>
        <v>0.33879692813220097</v>
      </c>
      <c r="AJ281" s="22">
        <f t="shared" si="64"/>
        <v>2.009</v>
      </c>
    </row>
    <row r="282" spans="1:36" ht="12.75">
      <c r="A282" s="13" t="s">
        <v>602</v>
      </c>
      <c r="B282" s="14" t="s">
        <v>603</v>
      </c>
      <c r="C282" s="15" t="s">
        <v>560</v>
      </c>
      <c r="D282" s="16"/>
      <c r="E282" s="35">
        <v>95446680</v>
      </c>
      <c r="F282" s="33">
        <v>99.79</v>
      </c>
      <c r="G282" s="19">
        <f t="shared" si="52"/>
        <v>0.9979</v>
      </c>
      <c r="H282" s="17">
        <v>265645.44</v>
      </c>
      <c r="I282" s="17">
        <v>22304.69</v>
      </c>
      <c r="J282" s="17">
        <v>0</v>
      </c>
      <c r="K282" s="17">
        <v>27692.19</v>
      </c>
      <c r="L282" s="20">
        <f t="shared" si="53"/>
        <v>315642.32</v>
      </c>
      <c r="M282" s="17">
        <v>619032</v>
      </c>
      <c r="N282" s="17">
        <v>418830.03</v>
      </c>
      <c r="O282" s="17">
        <v>0</v>
      </c>
      <c r="P282" s="20">
        <f t="shared" si="54"/>
        <v>1037862.03</v>
      </c>
      <c r="Q282" s="17">
        <v>310064.7</v>
      </c>
      <c r="R282" s="17">
        <v>0</v>
      </c>
      <c r="S282" s="21">
        <f t="shared" si="55"/>
        <v>310064.7</v>
      </c>
      <c r="T282" s="20">
        <f t="shared" si="56"/>
        <v>1663569.05</v>
      </c>
      <c r="U282" s="22">
        <f t="shared" si="57"/>
        <v>0.3248564538860859</v>
      </c>
      <c r="V282" s="22">
        <f t="shared" si="58"/>
        <v>0</v>
      </c>
      <c r="W282" s="22">
        <f t="shared" si="59"/>
        <v>0.3248564538860859</v>
      </c>
      <c r="X282" s="23">
        <f t="shared" si="60"/>
        <v>1.0873736310157671</v>
      </c>
      <c r="Y282" s="23">
        <f t="shared" si="61"/>
        <v>0.3307001563595507</v>
      </c>
      <c r="Z282" s="24"/>
      <c r="AA282" s="23">
        <f t="shared" si="62"/>
        <v>1.7429302412614038</v>
      </c>
      <c r="AB282" s="34">
        <v>378234.28571428574</v>
      </c>
      <c r="AC282" s="26">
        <f t="shared" si="63"/>
        <v>6592.3597485333485</v>
      </c>
      <c r="AD282" s="28"/>
      <c r="AE282" s="29">
        <f>E282/G282</f>
        <v>95647539.83365066</v>
      </c>
      <c r="AF282" s="22">
        <f>(L282/AE282)*100</f>
        <v>0.3300056860311957</v>
      </c>
      <c r="AG282" s="22">
        <f>(P282/AE282)*100</f>
        <v>1.085090146390634</v>
      </c>
      <c r="AH282" s="22">
        <f>(Q282/AE282)*100</f>
        <v>0.32417425533292515</v>
      </c>
      <c r="AI282" s="22">
        <f>(S282/AE282)*100</f>
        <v>0.32417425533292515</v>
      </c>
      <c r="AJ282" s="22">
        <f t="shared" si="64"/>
        <v>1.739</v>
      </c>
    </row>
    <row r="283" spans="1:36" ht="12.75">
      <c r="A283" s="13" t="s">
        <v>604</v>
      </c>
      <c r="B283" s="14" t="s">
        <v>605</v>
      </c>
      <c r="C283" s="15" t="s">
        <v>560</v>
      </c>
      <c r="D283" s="16"/>
      <c r="E283" s="35">
        <v>1359471715</v>
      </c>
      <c r="F283" s="33">
        <v>74.71</v>
      </c>
      <c r="G283" s="19">
        <f t="shared" si="52"/>
        <v>0.7471</v>
      </c>
      <c r="H283" s="17">
        <v>5403661.86</v>
      </c>
      <c r="I283" s="17">
        <v>454282</v>
      </c>
      <c r="J283" s="17">
        <v>0</v>
      </c>
      <c r="K283" s="17">
        <v>563752.37</v>
      </c>
      <c r="L283" s="20">
        <f t="shared" si="53"/>
        <v>6421696.23</v>
      </c>
      <c r="M283" s="17">
        <v>11807121</v>
      </c>
      <c r="N283" s="17">
        <v>7050418.17</v>
      </c>
      <c r="O283" s="17">
        <v>0</v>
      </c>
      <c r="P283" s="20">
        <f t="shared" si="54"/>
        <v>18857539.17</v>
      </c>
      <c r="Q283" s="17">
        <v>4231686</v>
      </c>
      <c r="R283" s="17">
        <v>679736</v>
      </c>
      <c r="S283" s="21">
        <f t="shared" si="55"/>
        <v>4911422</v>
      </c>
      <c r="T283" s="20">
        <f t="shared" si="56"/>
        <v>30190657.400000002</v>
      </c>
      <c r="U283" s="22">
        <f t="shared" si="57"/>
        <v>0.31127429525078426</v>
      </c>
      <c r="V283" s="22">
        <f t="shared" si="58"/>
        <v>0.05000001048201286</v>
      </c>
      <c r="W283" s="22">
        <f t="shared" si="59"/>
        <v>0.36127430573279706</v>
      </c>
      <c r="X283" s="23">
        <f t="shared" si="60"/>
        <v>1.3871225831278147</v>
      </c>
      <c r="Y283" s="23">
        <f t="shared" si="61"/>
        <v>0.47236703486692255</v>
      </c>
      <c r="Z283" s="24"/>
      <c r="AA283" s="23">
        <f t="shared" si="62"/>
        <v>2.2207639237275343</v>
      </c>
      <c r="AB283" s="34">
        <v>562379.4581128748</v>
      </c>
      <c r="AC283" s="26">
        <f t="shared" si="63"/>
        <v>12489.120120225121</v>
      </c>
      <c r="AD283" s="28"/>
      <c r="AE283" s="29">
        <f>E283/G283</f>
        <v>1819664991.2996922</v>
      </c>
      <c r="AF283" s="22">
        <f>(L283/AE283)*100</f>
        <v>0.35290541174907786</v>
      </c>
      <c r="AG283" s="22">
        <f>(P283/AE283)*100</f>
        <v>1.0363192818547904</v>
      </c>
      <c r="AH283" s="22">
        <f>(Q283/AE283)*100</f>
        <v>0.2325530259818609</v>
      </c>
      <c r="AI283" s="22">
        <f>(S283/AE283)*100</f>
        <v>0.2699080338129727</v>
      </c>
      <c r="AJ283" s="22">
        <f t="shared" si="64"/>
        <v>1.659</v>
      </c>
    </row>
    <row r="284" spans="1:36" ht="12.75">
      <c r="A284" s="13" t="s">
        <v>606</v>
      </c>
      <c r="B284" s="14" t="s">
        <v>607</v>
      </c>
      <c r="C284" s="15" t="s">
        <v>560</v>
      </c>
      <c r="D284" s="16"/>
      <c r="E284" s="35">
        <v>696712196</v>
      </c>
      <c r="F284" s="33">
        <v>74.92</v>
      </c>
      <c r="G284" s="19">
        <f t="shared" si="52"/>
        <v>0.7492</v>
      </c>
      <c r="H284" s="17">
        <v>2911180.13</v>
      </c>
      <c r="I284" s="17">
        <v>244642.58</v>
      </c>
      <c r="J284" s="17">
        <v>0</v>
      </c>
      <c r="K284" s="17">
        <v>303603.33</v>
      </c>
      <c r="L284" s="20">
        <f t="shared" si="53"/>
        <v>3459426.04</v>
      </c>
      <c r="M284" s="17">
        <v>9266574</v>
      </c>
      <c r="N284" s="17">
        <v>5164570.17</v>
      </c>
      <c r="O284" s="17">
        <v>0</v>
      </c>
      <c r="P284" s="20">
        <f t="shared" si="54"/>
        <v>14431144.17</v>
      </c>
      <c r="Q284" s="17">
        <v>1249636.42</v>
      </c>
      <c r="R284" s="17">
        <v>139365.96</v>
      </c>
      <c r="S284" s="21">
        <f t="shared" si="55"/>
        <v>1389002.38</v>
      </c>
      <c r="T284" s="20">
        <f t="shared" si="56"/>
        <v>19279572.59</v>
      </c>
      <c r="U284" s="22">
        <f t="shared" si="57"/>
        <v>0.17936192694407777</v>
      </c>
      <c r="V284" s="22">
        <f t="shared" si="58"/>
        <v>0.02000337597075737</v>
      </c>
      <c r="W284" s="22">
        <f t="shared" si="59"/>
        <v>0.19936530291483515</v>
      </c>
      <c r="X284" s="23">
        <f t="shared" si="60"/>
        <v>2.0713207337050834</v>
      </c>
      <c r="Y284" s="23">
        <f t="shared" si="61"/>
        <v>0.49653588093640894</v>
      </c>
      <c r="Z284" s="24"/>
      <c r="AA284" s="23">
        <f t="shared" si="62"/>
        <v>2.7672219175563275</v>
      </c>
      <c r="AB284" s="34">
        <v>307898.307860262</v>
      </c>
      <c r="AC284" s="26">
        <f t="shared" si="63"/>
        <v>8520.229458894228</v>
      </c>
      <c r="AD284" s="28"/>
      <c r="AE284" s="29">
        <f>E284/G284</f>
        <v>929941532.3011212</v>
      </c>
      <c r="AF284" s="22">
        <f>(L284/AE284)*100</f>
        <v>0.37200468199755754</v>
      </c>
      <c r="AG284" s="22">
        <f>(P284/AE284)*100</f>
        <v>1.5518334936918485</v>
      </c>
      <c r="AH284" s="22">
        <f>(Q284/AE284)*100</f>
        <v>0.13437795566650304</v>
      </c>
      <c r="AI284" s="22">
        <f>(S284/AE284)*100</f>
        <v>0.14936448494379448</v>
      </c>
      <c r="AJ284" s="22">
        <f t="shared" si="64"/>
        <v>2.073</v>
      </c>
    </row>
    <row r="285" spans="1:36" ht="12.75">
      <c r="A285" s="13" t="s">
        <v>608</v>
      </c>
      <c r="B285" s="14" t="s">
        <v>609</v>
      </c>
      <c r="C285" s="15" t="s">
        <v>560</v>
      </c>
      <c r="D285" s="16"/>
      <c r="E285" s="35">
        <v>537373969</v>
      </c>
      <c r="F285" s="33">
        <v>94.92</v>
      </c>
      <c r="G285" s="19">
        <f t="shared" si="52"/>
        <v>0.9492</v>
      </c>
      <c r="H285" s="17">
        <v>1717224.3</v>
      </c>
      <c r="I285" s="17">
        <v>144359.74</v>
      </c>
      <c r="J285" s="17">
        <v>0</v>
      </c>
      <c r="K285" s="17">
        <v>179151.69</v>
      </c>
      <c r="L285" s="20">
        <f t="shared" si="53"/>
        <v>2040735.73</v>
      </c>
      <c r="M285" s="17">
        <v>3556293</v>
      </c>
      <c r="N285" s="17">
        <v>3073198.36</v>
      </c>
      <c r="O285" s="17">
        <v>0</v>
      </c>
      <c r="P285" s="20">
        <f t="shared" si="54"/>
        <v>6629491.359999999</v>
      </c>
      <c r="Q285" s="17">
        <v>1029423.97</v>
      </c>
      <c r="R285" s="17">
        <v>322636</v>
      </c>
      <c r="S285" s="21">
        <f t="shared" si="55"/>
        <v>1352059.97</v>
      </c>
      <c r="T285" s="20">
        <f t="shared" si="56"/>
        <v>10022287.06</v>
      </c>
      <c r="U285" s="22">
        <f t="shared" si="57"/>
        <v>0.19156565620691612</v>
      </c>
      <c r="V285" s="22">
        <f t="shared" si="58"/>
        <v>0.060039380136033355</v>
      </c>
      <c r="W285" s="22">
        <f t="shared" si="59"/>
        <v>0.25160503634294945</v>
      </c>
      <c r="X285" s="23">
        <f t="shared" si="60"/>
        <v>1.233683010797272</v>
      </c>
      <c r="Y285" s="23">
        <f t="shared" si="61"/>
        <v>0.3797608086222725</v>
      </c>
      <c r="Z285" s="24"/>
      <c r="AA285" s="23">
        <f t="shared" si="62"/>
        <v>1.8650488557624942</v>
      </c>
      <c r="AB285" s="34">
        <v>450470.25257249764</v>
      </c>
      <c r="AC285" s="26">
        <f t="shared" si="63"/>
        <v>8401.490291153785</v>
      </c>
      <c r="AD285" s="28"/>
      <c r="AE285" s="29">
        <f>E285/G285</f>
        <v>566133553.5187526</v>
      </c>
      <c r="AF285" s="22">
        <f>(L285/AE285)*100</f>
        <v>0.3604689595442611</v>
      </c>
      <c r="AG285" s="22">
        <f>(P285/AE285)*100</f>
        <v>1.1710119138487707</v>
      </c>
      <c r="AH285" s="22">
        <f>(Q285/AE285)*100</f>
        <v>0.1818341208716048</v>
      </c>
      <c r="AI285" s="22">
        <f>(S285/AE285)*100</f>
        <v>0.23882350049672765</v>
      </c>
      <c r="AJ285" s="22">
        <f t="shared" si="64"/>
        <v>1.77</v>
      </c>
    </row>
    <row r="286" spans="1:36" ht="12.75">
      <c r="A286" s="13" t="s">
        <v>610</v>
      </c>
      <c r="B286" s="14" t="s">
        <v>611</v>
      </c>
      <c r="C286" s="15" t="s">
        <v>612</v>
      </c>
      <c r="D286" s="16"/>
      <c r="E286" s="35">
        <v>1422319629</v>
      </c>
      <c r="F286" s="33">
        <v>45.85</v>
      </c>
      <c r="G286" s="19">
        <f t="shared" si="52"/>
        <v>0.4585</v>
      </c>
      <c r="H286" s="17">
        <v>14277819.27</v>
      </c>
      <c r="I286" s="17">
        <v>1445158.3</v>
      </c>
      <c r="J286" s="17">
        <v>0</v>
      </c>
      <c r="K286" s="17">
        <v>950425.85</v>
      </c>
      <c r="L286" s="20">
        <f t="shared" si="53"/>
        <v>16673403.42</v>
      </c>
      <c r="M286" s="17">
        <v>0</v>
      </c>
      <c r="N286" s="17">
        <v>49348541.28</v>
      </c>
      <c r="O286" s="17">
        <v>0</v>
      </c>
      <c r="P286" s="20">
        <f t="shared" si="54"/>
        <v>49348541.28</v>
      </c>
      <c r="Q286" s="17">
        <v>8932065</v>
      </c>
      <c r="R286" s="17">
        <v>0</v>
      </c>
      <c r="S286" s="21">
        <f t="shared" si="55"/>
        <v>8932065</v>
      </c>
      <c r="T286" s="20">
        <f t="shared" si="56"/>
        <v>74954009.7</v>
      </c>
      <c r="U286" s="22">
        <f t="shared" si="57"/>
        <v>0.6279928096246501</v>
      </c>
      <c r="V286" s="22">
        <f t="shared" si="58"/>
        <v>0</v>
      </c>
      <c r="W286" s="22">
        <f t="shared" si="59"/>
        <v>0.6279928096246501</v>
      </c>
      <c r="X286" s="23">
        <f t="shared" si="60"/>
        <v>3.469581680082403</v>
      </c>
      <c r="Y286" s="23">
        <f t="shared" si="61"/>
        <v>1.1722683903141156</v>
      </c>
      <c r="Z286" s="24"/>
      <c r="AA286" s="23">
        <f t="shared" si="62"/>
        <v>5.2698428800211685</v>
      </c>
      <c r="AB286" s="34">
        <v>133719.40955587206</v>
      </c>
      <c r="AC286" s="26">
        <f t="shared" si="63"/>
        <v>7046.80278368647</v>
      </c>
      <c r="AD286" s="28"/>
      <c r="AE286" s="29">
        <f>E286/G286</f>
        <v>3102114785.169029</v>
      </c>
      <c r="AF286" s="22">
        <f>(L286/AE286)*100</f>
        <v>0.537485056959022</v>
      </c>
      <c r="AG286" s="22">
        <f>(P286/AE286)*100</f>
        <v>1.5908032003177819</v>
      </c>
      <c r="AH286" s="22">
        <f>(Q286/AE286)*100</f>
        <v>0.2879347032129021</v>
      </c>
      <c r="AI286" s="22">
        <f>(S286/AE286)*100</f>
        <v>0.2879347032129021</v>
      </c>
      <c r="AJ286" s="22">
        <f t="shared" si="64"/>
        <v>2.416</v>
      </c>
    </row>
    <row r="287" spans="1:36" ht="12.75">
      <c r="A287" s="13" t="s">
        <v>613</v>
      </c>
      <c r="B287" s="14" t="s">
        <v>614</v>
      </c>
      <c r="C287" s="15" t="s">
        <v>612</v>
      </c>
      <c r="D287" s="16"/>
      <c r="E287" s="35">
        <v>1832469822</v>
      </c>
      <c r="F287" s="33">
        <v>51.37</v>
      </c>
      <c r="G287" s="19">
        <f t="shared" si="52"/>
        <v>0.5136999999999999</v>
      </c>
      <c r="H287" s="17">
        <v>17381324.04</v>
      </c>
      <c r="I287" s="17">
        <v>1758351.92</v>
      </c>
      <c r="J287" s="17">
        <v>0</v>
      </c>
      <c r="K287" s="17">
        <v>1157416.81</v>
      </c>
      <c r="L287" s="20">
        <f t="shared" si="53"/>
        <v>20297092.77</v>
      </c>
      <c r="M287" s="17">
        <v>47562598</v>
      </c>
      <c r="N287" s="17">
        <v>0</v>
      </c>
      <c r="O287" s="17">
        <v>0</v>
      </c>
      <c r="P287" s="20">
        <f t="shared" si="54"/>
        <v>47562598</v>
      </c>
      <c r="Q287" s="17">
        <v>16374321.25</v>
      </c>
      <c r="R287" s="17">
        <v>0</v>
      </c>
      <c r="S287" s="21">
        <f t="shared" si="55"/>
        <v>16374321.25</v>
      </c>
      <c r="T287" s="20">
        <f t="shared" si="56"/>
        <v>84234012.02</v>
      </c>
      <c r="U287" s="22">
        <f t="shared" si="57"/>
        <v>0.8935656704091686</v>
      </c>
      <c r="V287" s="22">
        <f t="shared" si="58"/>
        <v>0</v>
      </c>
      <c r="W287" s="22">
        <f t="shared" si="59"/>
        <v>0.8935656704091686</v>
      </c>
      <c r="X287" s="23">
        <f t="shared" si="60"/>
        <v>2.595546045505354</v>
      </c>
      <c r="Y287" s="23">
        <f t="shared" si="61"/>
        <v>1.1076358544255471</v>
      </c>
      <c r="Z287" s="24"/>
      <c r="AA287" s="23">
        <f t="shared" si="62"/>
        <v>4.596747570340069</v>
      </c>
      <c r="AB287" s="34">
        <v>123408.19842847675</v>
      </c>
      <c r="AC287" s="26">
        <f t="shared" si="63"/>
        <v>5672.763362861457</v>
      </c>
      <c r="AD287" s="28"/>
      <c r="AE287" s="29">
        <f>E287/G287</f>
        <v>3567198407.6309133</v>
      </c>
      <c r="AF287" s="22">
        <f>(L287/AE287)*100</f>
        <v>0.5689925384184035</v>
      </c>
      <c r="AG287" s="22">
        <f>(P287/AE287)*100</f>
        <v>1.3333320035761003</v>
      </c>
      <c r="AH287" s="22">
        <f>(Q287/AE287)*100</f>
        <v>0.45902468488918996</v>
      </c>
      <c r="AI287" s="22">
        <f>(S287/AE287)*100</f>
        <v>0.45902468488918996</v>
      </c>
      <c r="AJ287" s="22">
        <f t="shared" si="64"/>
        <v>2.3609999999999998</v>
      </c>
    </row>
    <row r="288" spans="1:36" ht="12.75">
      <c r="A288" s="13" t="s">
        <v>615</v>
      </c>
      <c r="B288" s="14" t="s">
        <v>59</v>
      </c>
      <c r="C288" s="15" t="s">
        <v>612</v>
      </c>
      <c r="D288" s="16"/>
      <c r="E288" s="35">
        <v>5183429281</v>
      </c>
      <c r="F288" s="33">
        <v>49.7</v>
      </c>
      <c r="G288" s="19">
        <f t="shared" si="52"/>
        <v>0.49700000000000005</v>
      </c>
      <c r="H288" s="17">
        <v>47071853.26</v>
      </c>
      <c r="I288" s="17">
        <v>0</v>
      </c>
      <c r="J288" s="17">
        <v>0</v>
      </c>
      <c r="K288" s="17">
        <v>3133258.04</v>
      </c>
      <c r="L288" s="20">
        <f t="shared" si="53"/>
        <v>50205111.3</v>
      </c>
      <c r="M288" s="17">
        <v>96254242</v>
      </c>
      <c r="N288" s="17">
        <v>0</v>
      </c>
      <c r="O288" s="17">
        <v>0</v>
      </c>
      <c r="P288" s="20">
        <f t="shared" si="54"/>
        <v>96254242</v>
      </c>
      <c r="Q288" s="17">
        <v>60757106.15</v>
      </c>
      <c r="R288" s="17">
        <v>0</v>
      </c>
      <c r="S288" s="21">
        <f t="shared" si="55"/>
        <v>60757106.15</v>
      </c>
      <c r="T288" s="20">
        <f t="shared" si="56"/>
        <v>207216459.45000002</v>
      </c>
      <c r="U288" s="22">
        <f t="shared" si="57"/>
        <v>1.1721411223397378</v>
      </c>
      <c r="V288" s="22">
        <f t="shared" si="58"/>
        <v>0</v>
      </c>
      <c r="W288" s="22">
        <f t="shared" si="59"/>
        <v>1.1721411223397378</v>
      </c>
      <c r="X288" s="23">
        <f t="shared" si="60"/>
        <v>1.856960648673698</v>
      </c>
      <c r="Y288" s="23">
        <f t="shared" si="61"/>
        <v>0.9685694272714047</v>
      </c>
      <c r="Z288" s="24"/>
      <c r="AA288" s="23">
        <f t="shared" si="62"/>
        <v>3.9976711982848414</v>
      </c>
      <c r="AB288" s="34">
        <v>134341.11605745487</v>
      </c>
      <c r="AC288" s="26">
        <f t="shared" si="63"/>
        <v>5370.516104083285</v>
      </c>
      <c r="AD288" s="28"/>
      <c r="AE288" s="29">
        <f>E288/G288</f>
        <v>10429435173.038229</v>
      </c>
      <c r="AF288" s="22">
        <f>(L288/AE288)*100</f>
        <v>0.48137900535388817</v>
      </c>
      <c r="AG288" s="22">
        <f>(P288/AE288)*100</f>
        <v>0.9229094423908281</v>
      </c>
      <c r="AH288" s="22">
        <f>(Q288/AE288)*100</f>
        <v>0.5825541378028497</v>
      </c>
      <c r="AI288" s="22">
        <f>(S288/AE288)*100</f>
        <v>0.5825541378028497</v>
      </c>
      <c r="AJ288" s="22">
        <f t="shared" si="64"/>
        <v>1.9869999999999999</v>
      </c>
    </row>
    <row r="289" spans="1:36" ht="12.75">
      <c r="A289" s="13" t="s">
        <v>616</v>
      </c>
      <c r="B289" s="14" t="s">
        <v>617</v>
      </c>
      <c r="C289" s="15" t="s">
        <v>612</v>
      </c>
      <c r="D289" s="16" t="s">
        <v>57</v>
      </c>
      <c r="E289" s="35">
        <v>499728918</v>
      </c>
      <c r="F289" s="33">
        <v>97.27</v>
      </c>
      <c r="G289" s="19">
        <f t="shared" si="52"/>
        <v>0.9727</v>
      </c>
      <c r="H289" s="17">
        <v>2412253.04</v>
      </c>
      <c r="I289" s="17">
        <v>244163.49</v>
      </c>
      <c r="J289" s="17">
        <v>0</v>
      </c>
      <c r="K289" s="17">
        <v>160571.01</v>
      </c>
      <c r="L289" s="20">
        <f t="shared" si="53"/>
        <v>2816987.54</v>
      </c>
      <c r="N289" s="17">
        <v>8212075.99</v>
      </c>
      <c r="O289" s="17">
        <v>0</v>
      </c>
      <c r="P289" s="20">
        <f t="shared" si="54"/>
        <v>8212075.99</v>
      </c>
      <c r="Q289" s="17">
        <v>3677583.78</v>
      </c>
      <c r="R289" s="17">
        <v>0</v>
      </c>
      <c r="S289" s="21">
        <f t="shared" si="55"/>
        <v>3677583.78</v>
      </c>
      <c r="T289" s="20">
        <f t="shared" si="56"/>
        <v>14706647.31</v>
      </c>
      <c r="U289" s="22">
        <f t="shared" si="57"/>
        <v>0.7359157430229002</v>
      </c>
      <c r="V289" s="22">
        <f t="shared" si="58"/>
        <v>0</v>
      </c>
      <c r="W289" s="22">
        <f t="shared" si="59"/>
        <v>0.7359157430229002</v>
      </c>
      <c r="X289" s="23">
        <f t="shared" si="60"/>
        <v>1.6433061394297777</v>
      </c>
      <c r="Y289" s="23">
        <f t="shared" si="61"/>
        <v>0.563703127542441</v>
      </c>
      <c r="Z289" s="24"/>
      <c r="AA289" s="23">
        <f t="shared" si="62"/>
        <v>2.942925009995119</v>
      </c>
      <c r="AB289" s="34">
        <v>270538.1780250348</v>
      </c>
      <c r="AC289" s="26">
        <f t="shared" si="63"/>
        <v>7961.735702683868</v>
      </c>
      <c r="AD289" s="28"/>
      <c r="AE289" s="29">
        <f>E289/G289</f>
        <v>513754413.4882286</v>
      </c>
      <c r="AF289" s="22">
        <f>(L289/AE289)*100</f>
        <v>0.5483140321605323</v>
      </c>
      <c r="AG289" s="22">
        <f>(P289/AE289)*100</f>
        <v>1.598443881823345</v>
      </c>
      <c r="AH289" s="22">
        <f>(Q289/AE289)*100</f>
        <v>0.715825243238375</v>
      </c>
      <c r="AI289" s="22">
        <f>(S289/AE289)*100</f>
        <v>0.715825243238375</v>
      </c>
      <c r="AJ289" s="22">
        <f t="shared" si="64"/>
        <v>2.862</v>
      </c>
    </row>
    <row r="290" spans="1:36" ht="12.75">
      <c r="A290" s="13" t="s">
        <v>618</v>
      </c>
      <c r="B290" s="14" t="s">
        <v>619</v>
      </c>
      <c r="C290" s="15" t="s">
        <v>612</v>
      </c>
      <c r="D290" s="16"/>
      <c r="E290" s="35">
        <v>360138755</v>
      </c>
      <c r="F290" s="33">
        <v>110.96</v>
      </c>
      <c r="G290" s="19">
        <f t="shared" si="52"/>
        <v>1.1096</v>
      </c>
      <c r="H290" s="17">
        <v>1502640.31</v>
      </c>
      <c r="I290" s="17">
        <v>0</v>
      </c>
      <c r="J290" s="17">
        <v>0</v>
      </c>
      <c r="K290" s="17">
        <v>100013.62</v>
      </c>
      <c r="L290" s="20">
        <f t="shared" si="53"/>
        <v>1602653.9300000002</v>
      </c>
      <c r="M290" s="17">
        <v>0</v>
      </c>
      <c r="N290" s="17">
        <v>4240962.62</v>
      </c>
      <c r="O290" s="17">
        <v>0</v>
      </c>
      <c r="P290" s="20">
        <f t="shared" si="54"/>
        <v>4240962.62</v>
      </c>
      <c r="Q290" s="17">
        <v>1455315.34</v>
      </c>
      <c r="R290" s="17">
        <v>36014</v>
      </c>
      <c r="S290" s="21">
        <f t="shared" si="55"/>
        <v>1491329.34</v>
      </c>
      <c r="T290" s="20">
        <f t="shared" si="56"/>
        <v>7334945.890000001</v>
      </c>
      <c r="U290" s="22">
        <f t="shared" si="57"/>
        <v>0.40409850919821166</v>
      </c>
      <c r="V290" s="22">
        <f t="shared" si="58"/>
        <v>0.010000034570008995</v>
      </c>
      <c r="W290" s="22">
        <f t="shared" si="59"/>
        <v>0.4140985437682207</v>
      </c>
      <c r="X290" s="23">
        <f t="shared" si="60"/>
        <v>1.177591292556115</v>
      </c>
      <c r="Y290" s="23">
        <f t="shared" si="61"/>
        <v>0.44501012672185203</v>
      </c>
      <c r="Z290" s="24"/>
      <c r="AA290" s="23">
        <f t="shared" si="62"/>
        <v>2.0366999630461877</v>
      </c>
      <c r="AB290" s="34">
        <v>448805.85585585586</v>
      </c>
      <c r="AC290" s="26">
        <f t="shared" si="63"/>
        <v>9140.828700365342</v>
      </c>
      <c r="AD290" s="28"/>
      <c r="AE290" s="29">
        <f>E290/G290</f>
        <v>324566289.65392935</v>
      </c>
      <c r="AF290" s="22">
        <f>(L290/AE290)*100</f>
        <v>0.493783236610567</v>
      </c>
      <c r="AG290" s="22">
        <f>(P290/AE290)*100</f>
        <v>1.306655298220265</v>
      </c>
      <c r="AH290" s="22">
        <f>(Q290/AE290)*100</f>
        <v>0.4483877058063357</v>
      </c>
      <c r="AI290" s="22">
        <f>(S290/AE290)*100</f>
        <v>0.45948374416521764</v>
      </c>
      <c r="AJ290" s="22">
        <f t="shared" si="64"/>
        <v>2.26</v>
      </c>
    </row>
    <row r="291" spans="1:36" ht="12.75">
      <c r="A291" s="13" t="s">
        <v>620</v>
      </c>
      <c r="B291" s="14" t="s">
        <v>427</v>
      </c>
      <c r="C291" s="15" t="s">
        <v>612</v>
      </c>
      <c r="D291" s="16"/>
      <c r="E291" s="35">
        <v>4489000000</v>
      </c>
      <c r="F291" s="33">
        <v>104.74</v>
      </c>
      <c r="G291" s="19">
        <f t="shared" si="52"/>
        <v>1.0473999999999999</v>
      </c>
      <c r="H291" s="17">
        <v>19333327.74</v>
      </c>
      <c r="I291" s="17">
        <v>1957068.08</v>
      </c>
      <c r="J291" s="17">
        <v>0</v>
      </c>
      <c r="K291" s="17">
        <v>1290556.23</v>
      </c>
      <c r="L291" s="20">
        <f t="shared" si="53"/>
        <v>22580952.05</v>
      </c>
      <c r="M291" s="17">
        <v>0</v>
      </c>
      <c r="N291" s="17">
        <v>54142639.45</v>
      </c>
      <c r="O291" s="17">
        <v>0</v>
      </c>
      <c r="P291" s="20">
        <f t="shared" si="54"/>
        <v>54142639.45</v>
      </c>
      <c r="Q291" s="17">
        <v>12111687.53</v>
      </c>
      <c r="R291" s="17">
        <v>1344534</v>
      </c>
      <c r="S291" s="21">
        <f t="shared" si="55"/>
        <v>13456221.53</v>
      </c>
      <c r="T291" s="20">
        <f t="shared" si="56"/>
        <v>90179813.03</v>
      </c>
      <c r="U291" s="22">
        <f t="shared" si="57"/>
        <v>0.2698081427934952</v>
      </c>
      <c r="V291" s="22">
        <f t="shared" si="58"/>
        <v>0.02995174871909111</v>
      </c>
      <c r="W291" s="22">
        <f t="shared" si="59"/>
        <v>0.2997598915125863</v>
      </c>
      <c r="X291" s="23">
        <f t="shared" si="60"/>
        <v>1.2061180541323235</v>
      </c>
      <c r="Y291" s="23">
        <f t="shared" si="61"/>
        <v>0.5030285598128759</v>
      </c>
      <c r="Z291" s="24"/>
      <c r="AA291" s="23">
        <f t="shared" si="62"/>
        <v>2.0089065054577855</v>
      </c>
      <c r="AB291" s="34">
        <v>550063.4633989036</v>
      </c>
      <c r="AC291" s="26">
        <f t="shared" si="63"/>
        <v>11050.26070036698</v>
      </c>
      <c r="AD291" s="28"/>
      <c r="AE291" s="29">
        <f>E291/G291</f>
        <v>4285850677.8690095</v>
      </c>
      <c r="AF291" s="22">
        <f>(L291/AE291)*100</f>
        <v>0.5268721135480061</v>
      </c>
      <c r="AG291" s="22">
        <f>(P291/AE291)*100</f>
        <v>1.2632880498981955</v>
      </c>
      <c r="AH291" s="22">
        <f>(Q291/AE291)*100</f>
        <v>0.28259704876190683</v>
      </c>
      <c r="AI291" s="22">
        <f>(S291/AE291)*100</f>
        <v>0.31396851037028284</v>
      </c>
      <c r="AJ291" s="22">
        <f t="shared" si="64"/>
        <v>2.104</v>
      </c>
    </row>
    <row r="292" spans="1:36" ht="12.75">
      <c r="A292" s="13" t="s">
        <v>621</v>
      </c>
      <c r="B292" s="14" t="s">
        <v>429</v>
      </c>
      <c r="C292" s="15" t="s">
        <v>612</v>
      </c>
      <c r="D292" s="16"/>
      <c r="E292" s="35">
        <v>2688130426</v>
      </c>
      <c r="F292" s="33">
        <v>48.76</v>
      </c>
      <c r="G292" s="19">
        <f t="shared" si="52"/>
        <v>0.4876</v>
      </c>
      <c r="H292" s="17">
        <v>25553336.8</v>
      </c>
      <c r="I292" s="17">
        <v>2586694.15</v>
      </c>
      <c r="J292" s="17">
        <v>0</v>
      </c>
      <c r="K292" s="17">
        <v>1700621.35</v>
      </c>
      <c r="L292" s="20">
        <f t="shared" si="53"/>
        <v>29840652.3</v>
      </c>
      <c r="M292" s="17">
        <v>59376324</v>
      </c>
      <c r="N292" s="17">
        <v>0</v>
      </c>
      <c r="O292" s="17">
        <v>0</v>
      </c>
      <c r="P292" s="20">
        <f t="shared" si="54"/>
        <v>59376324</v>
      </c>
      <c r="Q292" s="17">
        <v>19354331.57</v>
      </c>
      <c r="R292" s="17">
        <v>806439</v>
      </c>
      <c r="S292" s="21">
        <f t="shared" si="55"/>
        <v>20160770.57</v>
      </c>
      <c r="T292" s="20">
        <f t="shared" si="56"/>
        <v>109377746.87</v>
      </c>
      <c r="U292" s="22">
        <f t="shared" si="57"/>
        <v>0.7199922809846578</v>
      </c>
      <c r="V292" s="22">
        <f t="shared" si="58"/>
        <v>0.029999995245766395</v>
      </c>
      <c r="W292" s="22">
        <f t="shared" si="59"/>
        <v>0.7499922762304242</v>
      </c>
      <c r="X292" s="23">
        <f t="shared" si="60"/>
        <v>2.2088334489168866</v>
      </c>
      <c r="Y292" s="23">
        <f t="shared" si="61"/>
        <v>1.110089451440925</v>
      </c>
      <c r="Z292" s="24"/>
      <c r="AA292" s="23">
        <f t="shared" si="62"/>
        <v>4.068915176588236</v>
      </c>
      <c r="AB292" s="34">
        <v>165453.91115158875</v>
      </c>
      <c r="AC292" s="26">
        <f t="shared" si="63"/>
        <v>6732.179301105811</v>
      </c>
      <c r="AD292" s="28"/>
      <c r="AE292" s="29">
        <f>E292/G292</f>
        <v>5512982826.086957</v>
      </c>
      <c r="AF292" s="22">
        <f>(L292/AE292)*100</f>
        <v>0.541279616522595</v>
      </c>
      <c r="AG292" s="22">
        <f>(P292/AE292)*100</f>
        <v>1.077027189691874</v>
      </c>
      <c r="AH292" s="22">
        <f>(Q292/AE292)*100</f>
        <v>0.35106823620811917</v>
      </c>
      <c r="AI292" s="22">
        <f>(S292/AE292)*100</f>
        <v>0.3656962338899548</v>
      </c>
      <c r="AJ292" s="22">
        <f t="shared" si="64"/>
        <v>1.984</v>
      </c>
    </row>
    <row r="293" spans="1:36" ht="12.75">
      <c r="A293" s="13" t="s">
        <v>622</v>
      </c>
      <c r="B293" s="14" t="s">
        <v>623</v>
      </c>
      <c r="C293" s="15" t="s">
        <v>612</v>
      </c>
      <c r="D293" s="16"/>
      <c r="E293" s="35">
        <v>524348708</v>
      </c>
      <c r="F293" s="33">
        <v>99.82</v>
      </c>
      <c r="G293" s="19">
        <f t="shared" si="52"/>
        <v>0.9982</v>
      </c>
      <c r="H293" s="17">
        <v>2335389.27</v>
      </c>
      <c r="I293" s="17">
        <v>0</v>
      </c>
      <c r="J293" s="17">
        <v>0</v>
      </c>
      <c r="K293" s="17">
        <v>155439.07</v>
      </c>
      <c r="L293" s="20">
        <f t="shared" si="53"/>
        <v>2490828.34</v>
      </c>
      <c r="M293" s="17">
        <v>0</v>
      </c>
      <c r="N293" s="17">
        <v>6306595.77</v>
      </c>
      <c r="O293" s="17">
        <v>0</v>
      </c>
      <c r="P293" s="20">
        <f t="shared" si="54"/>
        <v>6306595.77</v>
      </c>
      <c r="Q293" s="17">
        <v>2212047</v>
      </c>
      <c r="R293" s="17">
        <v>52434.87</v>
      </c>
      <c r="S293" s="21">
        <f t="shared" si="55"/>
        <v>2264481.87</v>
      </c>
      <c r="T293" s="20">
        <f t="shared" si="56"/>
        <v>11061905.98</v>
      </c>
      <c r="U293" s="22">
        <f t="shared" si="57"/>
        <v>0.42186563373776825</v>
      </c>
      <c r="V293" s="22">
        <f t="shared" si="58"/>
        <v>0.009999999847429776</v>
      </c>
      <c r="W293" s="22">
        <f t="shared" si="59"/>
        <v>0.431865633585198</v>
      </c>
      <c r="X293" s="23">
        <f t="shared" si="60"/>
        <v>1.2027484141335958</v>
      </c>
      <c r="Y293" s="23">
        <f t="shared" si="61"/>
        <v>0.4750327982118342</v>
      </c>
      <c r="Z293" s="24"/>
      <c r="AA293" s="23">
        <f t="shared" si="62"/>
        <v>2.1096468459306283</v>
      </c>
      <c r="AB293" s="34">
        <v>528095.4861111111</v>
      </c>
      <c r="AC293" s="26">
        <f t="shared" si="63"/>
        <v>11140.949766245076</v>
      </c>
      <c r="AD293" s="28"/>
      <c r="AE293" s="29">
        <f>E293/G293</f>
        <v>525294237.62772995</v>
      </c>
      <c r="AF293" s="22">
        <f>(L293/AE293)*100</f>
        <v>0.47417773917505285</v>
      </c>
      <c r="AG293" s="22">
        <f>(P293/AE293)*100</f>
        <v>1.2005834669881552</v>
      </c>
      <c r="AH293" s="22">
        <f>(Q293/AE293)*100</f>
        <v>0.4211062755970402</v>
      </c>
      <c r="AI293" s="22">
        <f>(S293/AE293)*100</f>
        <v>0.43108827544474465</v>
      </c>
      <c r="AJ293" s="22">
        <f t="shared" si="64"/>
        <v>2.106</v>
      </c>
    </row>
    <row r="294" spans="1:36" ht="12.75">
      <c r="A294" s="13" t="s">
        <v>624</v>
      </c>
      <c r="B294" s="14" t="s">
        <v>625</v>
      </c>
      <c r="C294" s="15" t="s">
        <v>612</v>
      </c>
      <c r="D294" s="16"/>
      <c r="E294" s="35">
        <v>1009592800</v>
      </c>
      <c r="F294" s="33">
        <v>39.3</v>
      </c>
      <c r="G294" s="19">
        <f t="shared" si="52"/>
        <v>0.39299999999999996</v>
      </c>
      <c r="H294" s="17">
        <v>11536056.6</v>
      </c>
      <c r="I294" s="17">
        <v>0</v>
      </c>
      <c r="J294" s="17">
        <v>0</v>
      </c>
      <c r="K294" s="17">
        <v>767886.16</v>
      </c>
      <c r="L294" s="20">
        <f t="shared" si="53"/>
        <v>12303942.76</v>
      </c>
      <c r="M294" s="17">
        <v>0</v>
      </c>
      <c r="N294" s="17">
        <v>20506165.1</v>
      </c>
      <c r="O294" s="17">
        <v>0</v>
      </c>
      <c r="P294" s="20">
        <f t="shared" si="54"/>
        <v>20506165.1</v>
      </c>
      <c r="Q294" s="17">
        <v>10398805.85</v>
      </c>
      <c r="R294" s="17">
        <v>100959.28</v>
      </c>
      <c r="S294" s="21">
        <f t="shared" si="55"/>
        <v>10499765.129999999</v>
      </c>
      <c r="T294" s="20">
        <f t="shared" si="56"/>
        <v>43309872.989999995</v>
      </c>
      <c r="U294" s="22">
        <f t="shared" si="57"/>
        <v>1.0300000009904984</v>
      </c>
      <c r="V294" s="22">
        <f t="shared" si="58"/>
        <v>0.01</v>
      </c>
      <c r="W294" s="22">
        <f t="shared" si="59"/>
        <v>1.0400000009904982</v>
      </c>
      <c r="X294" s="23">
        <f t="shared" si="60"/>
        <v>2.0311322644139302</v>
      </c>
      <c r="Y294" s="23">
        <f t="shared" si="61"/>
        <v>1.2187034970930855</v>
      </c>
      <c r="Z294" s="24"/>
      <c r="AA294" s="23">
        <f t="shared" si="62"/>
        <v>4.289835762497513</v>
      </c>
      <c r="AB294" s="34">
        <v>351760.74856046063</v>
      </c>
      <c r="AC294" s="26">
        <f t="shared" si="63"/>
        <v>15089.958390175596</v>
      </c>
      <c r="AD294" s="28"/>
      <c r="AE294" s="29">
        <f>E294/G294</f>
        <v>2568938422.3918576</v>
      </c>
      <c r="AF294" s="22">
        <f>(L294/AE294)*100</f>
        <v>0.4789504743575826</v>
      </c>
      <c r="AG294" s="22">
        <f>(P294/AE294)*100</f>
        <v>0.7982349799146745</v>
      </c>
      <c r="AH294" s="22">
        <f>(Q294/AE294)*100</f>
        <v>0.4047900003892658</v>
      </c>
      <c r="AI294" s="22">
        <f>(S294/AE294)*100</f>
        <v>0.4087200003892658</v>
      </c>
      <c r="AJ294" s="22">
        <f t="shared" si="64"/>
        <v>1.6860000000000002</v>
      </c>
    </row>
    <row r="295" spans="1:36" ht="12.75">
      <c r="A295" s="13" t="s">
        <v>626</v>
      </c>
      <c r="B295" s="14" t="s">
        <v>627</v>
      </c>
      <c r="C295" s="15" t="s">
        <v>612</v>
      </c>
      <c r="D295" s="16"/>
      <c r="E295" s="35">
        <v>2438623271</v>
      </c>
      <c r="F295" s="33">
        <v>48.06</v>
      </c>
      <c r="G295" s="19">
        <f t="shared" si="52"/>
        <v>0.4806</v>
      </c>
      <c r="H295" s="17">
        <v>23099992.27</v>
      </c>
      <c r="I295" s="17">
        <v>0</v>
      </c>
      <c r="J295" s="17">
        <v>0</v>
      </c>
      <c r="K295" s="17">
        <v>1537658.29</v>
      </c>
      <c r="L295" s="20">
        <f t="shared" si="53"/>
        <v>24637650.56</v>
      </c>
      <c r="M295" s="17">
        <v>0</v>
      </c>
      <c r="N295" s="17">
        <v>41556916.89</v>
      </c>
      <c r="O295" s="17">
        <v>0</v>
      </c>
      <c r="P295" s="20">
        <f t="shared" si="54"/>
        <v>41556916.89</v>
      </c>
      <c r="Q295" s="17">
        <v>21787385.96</v>
      </c>
      <c r="R295" s="17">
        <v>487725</v>
      </c>
      <c r="S295" s="21">
        <f t="shared" si="55"/>
        <v>22275110.96</v>
      </c>
      <c r="T295" s="20">
        <f t="shared" si="56"/>
        <v>88469678.41</v>
      </c>
      <c r="U295" s="22">
        <f t="shared" si="57"/>
        <v>0.8934297568261007</v>
      </c>
      <c r="V295" s="22">
        <f t="shared" si="58"/>
        <v>0.020000014180132048</v>
      </c>
      <c r="W295" s="22">
        <f t="shared" si="59"/>
        <v>0.9134297710062326</v>
      </c>
      <c r="X295" s="23">
        <f t="shared" si="60"/>
        <v>1.7041138491620669</v>
      </c>
      <c r="Y295" s="23">
        <f t="shared" si="61"/>
        <v>1.010309827392769</v>
      </c>
      <c r="Z295" s="24"/>
      <c r="AA295" s="23">
        <f t="shared" si="62"/>
        <v>3.627853447561068</v>
      </c>
      <c r="AB295" s="34">
        <v>434108.0244399185</v>
      </c>
      <c r="AC295" s="26">
        <f t="shared" si="63"/>
        <v>15748.80293078283</v>
      </c>
      <c r="AD295" s="28"/>
      <c r="AE295" s="29">
        <f>E295/G295</f>
        <v>5074122494.798169</v>
      </c>
      <c r="AF295" s="22">
        <f>(L295/AE295)*100</f>
        <v>0.4855549030449648</v>
      </c>
      <c r="AG295" s="22">
        <f>(P295/AE295)*100</f>
        <v>0.8189971159072893</v>
      </c>
      <c r="AH295" s="22">
        <f>(Q295/AE295)*100</f>
        <v>0.42938234113062396</v>
      </c>
      <c r="AI295" s="22">
        <f>(S295/AE295)*100</f>
        <v>0.43899434794559544</v>
      </c>
      <c r="AJ295" s="22">
        <f t="shared" si="64"/>
        <v>1.744</v>
      </c>
    </row>
    <row r="296" spans="1:36" ht="12.75">
      <c r="A296" s="13" t="s">
        <v>628</v>
      </c>
      <c r="B296" s="14" t="s">
        <v>629</v>
      </c>
      <c r="C296" s="15" t="s">
        <v>612</v>
      </c>
      <c r="D296" s="16"/>
      <c r="E296" s="35">
        <v>1983865463</v>
      </c>
      <c r="F296" s="33">
        <v>66.52</v>
      </c>
      <c r="G296" s="19">
        <f t="shared" si="52"/>
        <v>0.6652</v>
      </c>
      <c r="H296" s="17">
        <v>15050593.11</v>
      </c>
      <c r="I296" s="17">
        <v>0</v>
      </c>
      <c r="J296" s="17">
        <v>0</v>
      </c>
      <c r="K296" s="17">
        <v>1001831.47</v>
      </c>
      <c r="L296" s="20">
        <f t="shared" si="53"/>
        <v>16052424.58</v>
      </c>
      <c r="M296" s="17">
        <v>21115662</v>
      </c>
      <c r="N296" s="17">
        <v>0</v>
      </c>
      <c r="O296" s="17">
        <v>751135</v>
      </c>
      <c r="P296" s="20">
        <f t="shared" si="54"/>
        <v>21866797</v>
      </c>
      <c r="Q296" s="17">
        <v>55116997</v>
      </c>
      <c r="R296" s="17">
        <v>0</v>
      </c>
      <c r="S296" s="21">
        <f t="shared" si="55"/>
        <v>55116997</v>
      </c>
      <c r="T296" s="20">
        <f t="shared" si="56"/>
        <v>93036218.58</v>
      </c>
      <c r="U296" s="22">
        <f t="shared" si="57"/>
        <v>2.778262842312508</v>
      </c>
      <c r="V296" s="22">
        <f t="shared" si="58"/>
        <v>0</v>
      </c>
      <c r="W296" s="22">
        <f t="shared" si="59"/>
        <v>2.778262842312508</v>
      </c>
      <c r="X296" s="23">
        <f t="shared" si="60"/>
        <v>1.1022318502855049</v>
      </c>
      <c r="Y296" s="23">
        <f t="shared" si="61"/>
        <v>0.8091488500296555</v>
      </c>
      <c r="Z296" s="24"/>
      <c r="AA296" s="23">
        <f t="shared" si="62"/>
        <v>4.689643542627668</v>
      </c>
      <c r="AB296" s="34">
        <v>62385.7118596094</v>
      </c>
      <c r="AC296" s="26">
        <f t="shared" si="63"/>
        <v>2925.6675077464756</v>
      </c>
      <c r="AD296" s="28"/>
      <c r="AE296" s="29">
        <f>E296/G296</f>
        <v>2982359385.147324</v>
      </c>
      <c r="AF296" s="22">
        <f>(L296/AE296)*100</f>
        <v>0.5382458150397268</v>
      </c>
      <c r="AG296" s="22">
        <f>(P296/AE296)*100</f>
        <v>0.7332046268099179</v>
      </c>
      <c r="AH296" s="22">
        <f>(Q296/AE296)*100</f>
        <v>1.8481004427062804</v>
      </c>
      <c r="AI296" s="22">
        <f>(S296/AE296)*100</f>
        <v>1.8481004427062804</v>
      </c>
      <c r="AJ296" s="22">
        <f t="shared" si="64"/>
        <v>3.1189999999999998</v>
      </c>
    </row>
    <row r="297" spans="1:36" ht="12.75">
      <c r="A297" s="13" t="s">
        <v>630</v>
      </c>
      <c r="B297" s="14" t="s">
        <v>631</v>
      </c>
      <c r="C297" s="15" t="s">
        <v>612</v>
      </c>
      <c r="D297" s="16"/>
      <c r="E297" s="35">
        <v>2641495261</v>
      </c>
      <c r="F297" s="33">
        <v>101.32</v>
      </c>
      <c r="G297" s="19">
        <f t="shared" si="52"/>
        <v>1.0131999999999999</v>
      </c>
      <c r="H297" s="17">
        <v>11519388.37</v>
      </c>
      <c r="I297" s="17">
        <v>1166281.13</v>
      </c>
      <c r="J297" s="17">
        <v>0</v>
      </c>
      <c r="K297" s="17">
        <v>766691.21</v>
      </c>
      <c r="L297" s="20">
        <f t="shared" si="53"/>
        <v>13452360.71</v>
      </c>
      <c r="M297" s="17">
        <v>33330476</v>
      </c>
      <c r="N297" s="17">
        <v>0</v>
      </c>
      <c r="O297" s="17">
        <v>0</v>
      </c>
      <c r="P297" s="20">
        <f t="shared" si="54"/>
        <v>33330476</v>
      </c>
      <c r="Q297" s="17">
        <v>10654409.64</v>
      </c>
      <c r="R297" s="17">
        <v>1320747.65</v>
      </c>
      <c r="S297" s="21">
        <f t="shared" si="55"/>
        <v>11975157.290000001</v>
      </c>
      <c r="T297" s="20">
        <f t="shared" si="56"/>
        <v>58757994</v>
      </c>
      <c r="U297" s="22">
        <f t="shared" si="57"/>
        <v>0.40334767195329074</v>
      </c>
      <c r="V297" s="22">
        <f t="shared" si="58"/>
        <v>0.050000000738218246</v>
      </c>
      <c r="W297" s="22">
        <f t="shared" si="59"/>
        <v>0.45334767269150894</v>
      </c>
      <c r="X297" s="23">
        <f t="shared" si="60"/>
        <v>1.2618033616074695</v>
      </c>
      <c r="Y297" s="23">
        <f t="shared" si="61"/>
        <v>0.5092706736451722</v>
      </c>
      <c r="Z297" s="24"/>
      <c r="AA297" s="23">
        <f t="shared" si="62"/>
        <v>2.2244217079441504</v>
      </c>
      <c r="AB297" s="34">
        <v>402974.7357293869</v>
      </c>
      <c r="AC297" s="26">
        <f t="shared" si="63"/>
        <v>8963.857499095055</v>
      </c>
      <c r="AD297" s="28"/>
      <c r="AE297" s="29">
        <f>E297/G297</f>
        <v>2607081781.484406</v>
      </c>
      <c r="AF297" s="22">
        <f>(L297/AE297)*100</f>
        <v>0.5159930465372885</v>
      </c>
      <c r="AG297" s="22">
        <f>(P297/AE297)*100</f>
        <v>1.278459165980688</v>
      </c>
      <c r="AH297" s="22">
        <f>(Q297/AE297)*100</f>
        <v>0.40867186122307414</v>
      </c>
      <c r="AI297" s="22">
        <f>(S297/AE297)*100</f>
        <v>0.45933186197103687</v>
      </c>
      <c r="AJ297" s="22">
        <f t="shared" si="64"/>
        <v>2.253</v>
      </c>
    </row>
    <row r="298" spans="1:36" ht="12.75">
      <c r="A298" s="13" t="s">
        <v>632</v>
      </c>
      <c r="B298" s="14" t="s">
        <v>633</v>
      </c>
      <c r="C298" s="15" t="s">
        <v>612</v>
      </c>
      <c r="D298" s="16"/>
      <c r="E298" s="35">
        <v>6217315419</v>
      </c>
      <c r="F298" s="33">
        <v>97.27</v>
      </c>
      <c r="G298" s="19">
        <f t="shared" si="52"/>
        <v>0.9727</v>
      </c>
      <c r="H298" s="17">
        <v>27939360.92</v>
      </c>
      <c r="I298" s="17">
        <v>2827960.93</v>
      </c>
      <c r="J298" s="17">
        <v>0</v>
      </c>
      <c r="K298" s="17">
        <v>1859785.89</v>
      </c>
      <c r="L298" s="20">
        <f t="shared" si="53"/>
        <v>32627107.740000002</v>
      </c>
      <c r="M298" s="17">
        <v>0</v>
      </c>
      <c r="N298" s="17">
        <v>81044602.33</v>
      </c>
      <c r="O298" s="17">
        <v>0</v>
      </c>
      <c r="P298" s="20">
        <f t="shared" si="54"/>
        <v>81044602.33</v>
      </c>
      <c r="Q298" s="17">
        <v>20581456.14</v>
      </c>
      <c r="R298" s="17">
        <v>1865194.63</v>
      </c>
      <c r="S298" s="21">
        <f t="shared" si="55"/>
        <v>22446650.77</v>
      </c>
      <c r="T298" s="20">
        <f t="shared" si="56"/>
        <v>136118360.84</v>
      </c>
      <c r="U298" s="22">
        <f t="shared" si="57"/>
        <v>0.3310344538271849</v>
      </c>
      <c r="V298" s="22">
        <f t="shared" si="58"/>
        <v>0.030000000069161682</v>
      </c>
      <c r="W298" s="22">
        <f t="shared" si="59"/>
        <v>0.3610344538963466</v>
      </c>
      <c r="X298" s="23">
        <f t="shared" si="60"/>
        <v>1.3035304929572853</v>
      </c>
      <c r="Y298" s="23">
        <f t="shared" si="61"/>
        <v>0.5247780680435187</v>
      </c>
      <c r="Z298" s="24"/>
      <c r="AA298" s="23">
        <f t="shared" si="62"/>
        <v>2.18934301489715</v>
      </c>
      <c r="AB298" s="34">
        <v>551137.1067593178</v>
      </c>
      <c r="AC298" s="26">
        <f t="shared" si="63"/>
        <v>12066.281749341373</v>
      </c>
      <c r="AD298" s="28"/>
      <c r="AE298" s="29">
        <f>E298/G298</f>
        <v>6391811883.417292</v>
      </c>
      <c r="AF298" s="22">
        <f>(L298/AE298)*100</f>
        <v>0.5104516267859307</v>
      </c>
      <c r="AG298" s="22">
        <f>(P298/AE298)*100</f>
        <v>1.2679441104995515</v>
      </c>
      <c r="AH298" s="22">
        <f>(Q298/AE298)*100</f>
        <v>0.32199721323770275</v>
      </c>
      <c r="AI298" s="22">
        <f>(S298/AE298)*100</f>
        <v>0.3511782133049763</v>
      </c>
      <c r="AJ298" s="22">
        <f t="shared" si="64"/>
        <v>2.129</v>
      </c>
    </row>
    <row r="299" spans="1:36" ht="12.75">
      <c r="A299" s="13" t="s">
        <v>634</v>
      </c>
      <c r="B299" s="14" t="s">
        <v>635</v>
      </c>
      <c r="C299" s="15" t="s">
        <v>636</v>
      </c>
      <c r="D299" s="16"/>
      <c r="E299" s="35">
        <v>1014176193</v>
      </c>
      <c r="F299" s="33">
        <v>37.18</v>
      </c>
      <c r="G299" s="19">
        <f t="shared" si="52"/>
        <v>0.3718</v>
      </c>
      <c r="H299" s="17">
        <v>7503269.72</v>
      </c>
      <c r="I299" s="17">
        <v>0</v>
      </c>
      <c r="J299" s="17">
        <v>0</v>
      </c>
      <c r="K299" s="17">
        <v>851432.03</v>
      </c>
      <c r="L299" s="20">
        <f t="shared" si="53"/>
        <v>8354701.75</v>
      </c>
      <c r="M299" s="17">
        <v>23939357.5</v>
      </c>
      <c r="N299" s="17">
        <v>0</v>
      </c>
      <c r="O299" s="17">
        <v>0</v>
      </c>
      <c r="P299" s="20">
        <f t="shared" si="54"/>
        <v>23939357.5</v>
      </c>
      <c r="Q299" s="17">
        <v>19763997.44</v>
      </c>
      <c r="R299" s="17">
        <v>304252.85</v>
      </c>
      <c r="S299" s="21">
        <f t="shared" si="55"/>
        <v>20068250.290000003</v>
      </c>
      <c r="T299" s="20">
        <f t="shared" si="56"/>
        <v>52362309.54000001</v>
      </c>
      <c r="U299" s="22">
        <f t="shared" si="57"/>
        <v>1.948773553985407</v>
      </c>
      <c r="V299" s="22">
        <f t="shared" si="58"/>
        <v>0.029999999221042645</v>
      </c>
      <c r="W299" s="22">
        <f t="shared" si="59"/>
        <v>1.9787735532064497</v>
      </c>
      <c r="X299" s="23">
        <f t="shared" si="60"/>
        <v>2.3604732259772145</v>
      </c>
      <c r="Y299" s="23">
        <f t="shared" si="61"/>
        <v>0.8237919414462138</v>
      </c>
      <c r="Z299" s="24"/>
      <c r="AA299" s="23">
        <f t="shared" si="62"/>
        <v>5.163038720629879</v>
      </c>
      <c r="AB299" s="34">
        <v>120133.72233124019</v>
      </c>
      <c r="AC299" s="26">
        <f t="shared" si="63"/>
        <v>6202.550600495914</v>
      </c>
      <c r="AD299" s="28"/>
      <c r="AE299" s="29">
        <f>E299/G299</f>
        <v>2727746619.1500807</v>
      </c>
      <c r="AF299" s="22">
        <f>(L299/AE299)*100</f>
        <v>0.30628584382970225</v>
      </c>
      <c r="AG299" s="22">
        <f>(P299/AE299)*100</f>
        <v>0.8776239454183283</v>
      </c>
      <c r="AH299" s="22">
        <f>(Q299/AE299)*100</f>
        <v>0.7245540073717743</v>
      </c>
      <c r="AI299" s="22">
        <f>(S299/AE299)*100</f>
        <v>0.7357080070821581</v>
      </c>
      <c r="AJ299" s="22">
        <f t="shared" si="64"/>
        <v>1.92</v>
      </c>
    </row>
    <row r="300" spans="1:36" ht="12.75">
      <c r="A300" s="13" t="s">
        <v>637</v>
      </c>
      <c r="B300" s="14" t="s">
        <v>638</v>
      </c>
      <c r="C300" s="15" t="s">
        <v>636</v>
      </c>
      <c r="D300" s="16"/>
      <c r="E300" s="35">
        <v>1786757163</v>
      </c>
      <c r="F300" s="33">
        <v>99.97</v>
      </c>
      <c r="G300" s="19">
        <f t="shared" si="52"/>
        <v>0.9997</v>
      </c>
      <c r="H300" s="17">
        <v>4758934.35</v>
      </c>
      <c r="I300" s="17">
        <v>0</v>
      </c>
      <c r="J300" s="17">
        <v>0</v>
      </c>
      <c r="K300" s="17">
        <v>539743.56</v>
      </c>
      <c r="L300" s="20">
        <f t="shared" si="53"/>
        <v>5298677.91</v>
      </c>
      <c r="M300" s="17">
        <v>16250681</v>
      </c>
      <c r="N300" s="17">
        <v>0</v>
      </c>
      <c r="O300" s="17">
        <v>0</v>
      </c>
      <c r="P300" s="20">
        <f t="shared" si="54"/>
        <v>16250681</v>
      </c>
      <c r="Q300" s="17">
        <v>6707954.8</v>
      </c>
      <c r="R300" s="17">
        <v>370188.87</v>
      </c>
      <c r="S300" s="21">
        <f t="shared" si="55"/>
        <v>7078143.67</v>
      </c>
      <c r="T300" s="20">
        <f t="shared" si="56"/>
        <v>28627502.58</v>
      </c>
      <c r="U300" s="22">
        <f t="shared" si="57"/>
        <v>0.37542621565524964</v>
      </c>
      <c r="V300" s="22">
        <f t="shared" si="58"/>
        <v>0.02071847689578844</v>
      </c>
      <c r="W300" s="22">
        <f t="shared" si="59"/>
        <v>0.39614469255103807</v>
      </c>
      <c r="X300" s="23">
        <f t="shared" si="60"/>
        <v>0.9095069736681392</v>
      </c>
      <c r="Y300" s="23">
        <f t="shared" si="61"/>
        <v>0.29655277279557213</v>
      </c>
      <c r="Z300" s="24"/>
      <c r="AA300" s="23">
        <f t="shared" si="62"/>
        <v>1.6022044390147494</v>
      </c>
      <c r="AB300" s="34">
        <v>636440.8753096614</v>
      </c>
      <c r="AC300" s="26">
        <f t="shared" si="63"/>
        <v>10197.083955915721</v>
      </c>
      <c r="AD300" s="28"/>
      <c r="AE300" s="29">
        <f>E300/G300</f>
        <v>1787293351.0053015</v>
      </c>
      <c r="AF300" s="22">
        <f>(L300/AE300)*100</f>
        <v>0.2964638069637334</v>
      </c>
      <c r="AG300" s="22">
        <f>(P300/AE300)*100</f>
        <v>0.9092341215760388</v>
      </c>
      <c r="AH300" s="22">
        <f>(Q300/AE300)*100</f>
        <v>0.37531358779055307</v>
      </c>
      <c r="AI300" s="22">
        <f>(S300/AE300)*100</f>
        <v>0.3960258491432727</v>
      </c>
      <c r="AJ300" s="22">
        <f t="shared" si="64"/>
        <v>1.601</v>
      </c>
    </row>
    <row r="301" spans="1:36" ht="12.75">
      <c r="A301" s="13" t="s">
        <v>639</v>
      </c>
      <c r="B301" s="14" t="s">
        <v>640</v>
      </c>
      <c r="C301" s="15" t="s">
        <v>636</v>
      </c>
      <c r="D301" s="16"/>
      <c r="E301" s="35">
        <v>144603827</v>
      </c>
      <c r="F301" s="33">
        <v>21.51</v>
      </c>
      <c r="G301" s="19">
        <f t="shared" si="52"/>
        <v>0.2151</v>
      </c>
      <c r="H301" s="17">
        <v>1917109.43</v>
      </c>
      <c r="I301" s="17">
        <v>0</v>
      </c>
      <c r="J301" s="17">
        <v>0</v>
      </c>
      <c r="K301" s="17">
        <v>217431.14</v>
      </c>
      <c r="L301" s="20">
        <f t="shared" si="53"/>
        <v>2134540.57</v>
      </c>
      <c r="M301" s="17">
        <v>9248065</v>
      </c>
      <c r="N301" s="17">
        <v>0</v>
      </c>
      <c r="O301" s="17">
        <v>0</v>
      </c>
      <c r="P301" s="20">
        <f t="shared" si="54"/>
        <v>9248065</v>
      </c>
      <c r="Q301" s="17">
        <v>4354567</v>
      </c>
      <c r="R301" s="17">
        <v>0</v>
      </c>
      <c r="S301" s="21">
        <f t="shared" si="55"/>
        <v>4354567</v>
      </c>
      <c r="T301" s="20">
        <f t="shared" si="56"/>
        <v>15737172.57</v>
      </c>
      <c r="U301" s="22">
        <f t="shared" si="57"/>
        <v>3.0113774236417683</v>
      </c>
      <c r="V301" s="22">
        <f t="shared" si="58"/>
        <v>0</v>
      </c>
      <c r="W301" s="22">
        <f t="shared" si="59"/>
        <v>3.0113774236417683</v>
      </c>
      <c r="X301" s="23">
        <f t="shared" si="60"/>
        <v>6.395449686127602</v>
      </c>
      <c r="Y301" s="23">
        <f t="shared" si="61"/>
        <v>1.4761300681205345</v>
      </c>
      <c r="Z301" s="24"/>
      <c r="AA301" s="23">
        <f t="shared" si="62"/>
        <v>10.882957177889905</v>
      </c>
      <c r="AB301" s="34">
        <v>64483.28165374677</v>
      </c>
      <c r="AC301" s="26">
        <f t="shared" si="63"/>
        <v>7017.687929275398</v>
      </c>
      <c r="AD301" s="28"/>
      <c r="AE301" s="29">
        <f>E301/G301</f>
        <v>672263258.9493258</v>
      </c>
      <c r="AF301" s="22">
        <f>(L301/AE301)*100</f>
        <v>0.31751557765272703</v>
      </c>
      <c r="AG301" s="22">
        <f>(P301/AE301)*100</f>
        <v>1.3756612274860474</v>
      </c>
      <c r="AH301" s="22">
        <f>(Q301/AE301)*100</f>
        <v>0.6477472838253445</v>
      </c>
      <c r="AI301" s="22">
        <f>(S301/AE301)*100</f>
        <v>0.6477472838253445</v>
      </c>
      <c r="AJ301" s="22">
        <f t="shared" si="64"/>
        <v>2.342</v>
      </c>
    </row>
    <row r="302" spans="1:36" ht="12.75">
      <c r="A302" s="13" t="s">
        <v>641</v>
      </c>
      <c r="B302" s="14" t="s">
        <v>642</v>
      </c>
      <c r="C302" s="15" t="s">
        <v>636</v>
      </c>
      <c r="D302" s="16"/>
      <c r="E302" s="35">
        <v>2023618443</v>
      </c>
      <c r="F302" s="33">
        <v>24.54</v>
      </c>
      <c r="G302" s="19">
        <f t="shared" si="52"/>
        <v>0.24539999999999998</v>
      </c>
      <c r="H302" s="17">
        <v>21968181.22</v>
      </c>
      <c r="I302" s="17">
        <v>0</v>
      </c>
      <c r="J302" s="17">
        <v>0</v>
      </c>
      <c r="K302" s="17">
        <v>2491522.32</v>
      </c>
      <c r="L302" s="20">
        <f t="shared" si="53"/>
        <v>24459703.54</v>
      </c>
      <c r="M302" s="17">
        <v>114316540</v>
      </c>
      <c r="N302" s="17">
        <v>0</v>
      </c>
      <c r="O302" s="17">
        <v>0</v>
      </c>
      <c r="P302" s="20">
        <f t="shared" si="54"/>
        <v>114316540</v>
      </c>
      <c r="Q302" s="17">
        <v>34241646</v>
      </c>
      <c r="R302" s="17">
        <v>404786</v>
      </c>
      <c r="S302" s="21">
        <f t="shared" si="55"/>
        <v>34646432</v>
      </c>
      <c r="T302" s="20">
        <f t="shared" si="56"/>
        <v>173422675.54</v>
      </c>
      <c r="U302" s="22">
        <f t="shared" si="57"/>
        <v>1.6920999172767472</v>
      </c>
      <c r="V302" s="22">
        <f t="shared" si="58"/>
        <v>0.02000307920696293</v>
      </c>
      <c r="W302" s="22">
        <f t="shared" si="59"/>
        <v>1.7121029964837102</v>
      </c>
      <c r="X302" s="23">
        <f t="shared" si="60"/>
        <v>5.649115345604705</v>
      </c>
      <c r="Y302" s="23">
        <f t="shared" si="61"/>
        <v>1.2087112382578735</v>
      </c>
      <c r="Z302" s="24"/>
      <c r="AA302" s="23">
        <f t="shared" si="62"/>
        <v>8.569929580346288</v>
      </c>
      <c r="AB302" s="34">
        <v>98692.02963917526</v>
      </c>
      <c r="AC302" s="26">
        <f t="shared" si="63"/>
        <v>8457.837441491807</v>
      </c>
      <c r="AD302" s="28"/>
      <c r="AE302" s="29">
        <f>E302/G302</f>
        <v>8246203924.2053795</v>
      </c>
      <c r="AF302" s="22">
        <f>(L302/AE302)*100</f>
        <v>0.2966177378684821</v>
      </c>
      <c r="AG302" s="22">
        <f>(P302/AE302)*100</f>
        <v>1.3862929058113946</v>
      </c>
      <c r="AH302" s="22">
        <f>(Q302/AE302)*100</f>
        <v>0.41524131969971373</v>
      </c>
      <c r="AI302" s="22">
        <f>(S302/AE302)*100</f>
        <v>0.42015007533710247</v>
      </c>
      <c r="AJ302" s="22">
        <f t="shared" si="64"/>
        <v>2.1029999999999998</v>
      </c>
    </row>
    <row r="303" spans="1:36" ht="12.75">
      <c r="A303" s="13" t="s">
        <v>643</v>
      </c>
      <c r="B303" s="14" t="s">
        <v>644</v>
      </c>
      <c r="C303" s="15" t="s">
        <v>636</v>
      </c>
      <c r="D303" s="16"/>
      <c r="E303" s="35">
        <v>7336659648</v>
      </c>
      <c r="F303" s="33">
        <v>45.49</v>
      </c>
      <c r="G303" s="19">
        <f t="shared" si="52"/>
        <v>0.4549</v>
      </c>
      <c r="H303" s="17">
        <v>42385935.81</v>
      </c>
      <c r="I303" s="17">
        <v>0</v>
      </c>
      <c r="J303" s="17">
        <v>0</v>
      </c>
      <c r="K303" s="17">
        <v>4806269.83</v>
      </c>
      <c r="L303" s="20">
        <f t="shared" si="53"/>
        <v>47192205.64</v>
      </c>
      <c r="M303" s="17">
        <v>174814362.5</v>
      </c>
      <c r="N303" s="17">
        <v>0</v>
      </c>
      <c r="O303" s="17">
        <v>0</v>
      </c>
      <c r="P303" s="20">
        <f t="shared" si="54"/>
        <v>174814362.5</v>
      </c>
      <c r="Q303" s="17">
        <v>80111769</v>
      </c>
      <c r="R303" s="17">
        <v>733665.96</v>
      </c>
      <c r="S303" s="21">
        <f t="shared" si="55"/>
        <v>80845434.96</v>
      </c>
      <c r="T303" s="20">
        <f t="shared" si="56"/>
        <v>302852003.09999996</v>
      </c>
      <c r="U303" s="22">
        <f t="shared" si="57"/>
        <v>1.091937923300541</v>
      </c>
      <c r="V303" s="22">
        <f t="shared" si="58"/>
        <v>0.00999999993457513</v>
      </c>
      <c r="W303" s="22">
        <f t="shared" si="59"/>
        <v>1.1019379232351163</v>
      </c>
      <c r="X303" s="23">
        <f t="shared" si="60"/>
        <v>2.382751427588099</v>
      </c>
      <c r="Y303" s="23">
        <f t="shared" si="61"/>
        <v>0.6432383114959512</v>
      </c>
      <c r="Z303" s="24"/>
      <c r="AA303" s="23">
        <f t="shared" si="62"/>
        <v>4.127927662319166</v>
      </c>
      <c r="AB303" s="34">
        <v>175868.85696091698</v>
      </c>
      <c r="AC303" s="26">
        <f t="shared" si="63"/>
        <v>7259.739195894218</v>
      </c>
      <c r="AD303" s="28"/>
      <c r="AE303" s="29">
        <f>E303/G303</f>
        <v>16128071329.962627</v>
      </c>
      <c r="AF303" s="22">
        <f>(L303/AE303)*100</f>
        <v>0.2926091078995083</v>
      </c>
      <c r="AG303" s="22">
        <f>(P303/AE303)*100</f>
        <v>1.0839136244098264</v>
      </c>
      <c r="AH303" s="22">
        <f>(Q303/AE303)*100</f>
        <v>0.4967225613094163</v>
      </c>
      <c r="AI303" s="22">
        <f>(S303/AE303)*100</f>
        <v>0.5012715612796544</v>
      </c>
      <c r="AJ303" s="22">
        <f t="shared" si="64"/>
        <v>1.8780000000000001</v>
      </c>
    </row>
    <row r="304" spans="1:36" ht="12.75">
      <c r="A304" s="13" t="s">
        <v>645</v>
      </c>
      <c r="B304" s="14" t="s">
        <v>646</v>
      </c>
      <c r="C304" s="15" t="s">
        <v>636</v>
      </c>
      <c r="D304" s="16"/>
      <c r="E304" s="35">
        <v>249929840</v>
      </c>
      <c r="F304" s="33">
        <v>99.11</v>
      </c>
      <c r="G304" s="19">
        <f t="shared" si="52"/>
        <v>0.9911</v>
      </c>
      <c r="H304" s="17">
        <v>688829.11</v>
      </c>
      <c r="I304" s="17">
        <v>0</v>
      </c>
      <c r="J304" s="17">
        <v>0</v>
      </c>
      <c r="K304" s="17">
        <v>78122.35</v>
      </c>
      <c r="L304" s="20">
        <f t="shared" si="53"/>
        <v>766951.46</v>
      </c>
      <c r="M304" s="17">
        <v>3142204</v>
      </c>
      <c r="N304" s="17">
        <v>0</v>
      </c>
      <c r="O304" s="17">
        <v>0</v>
      </c>
      <c r="P304" s="20">
        <f t="shared" si="54"/>
        <v>3142204</v>
      </c>
      <c r="Q304" s="17">
        <v>1096297.12</v>
      </c>
      <c r="R304" s="17">
        <v>0</v>
      </c>
      <c r="S304" s="21">
        <f t="shared" si="55"/>
        <v>1096297.12</v>
      </c>
      <c r="T304" s="20">
        <f t="shared" si="56"/>
        <v>5005452.58</v>
      </c>
      <c r="U304" s="22">
        <f t="shared" si="57"/>
        <v>0.43864194847642046</v>
      </c>
      <c r="V304" s="22">
        <f t="shared" si="58"/>
        <v>0</v>
      </c>
      <c r="W304" s="22">
        <f t="shared" si="59"/>
        <v>0.43864194847642046</v>
      </c>
      <c r="X304" s="23">
        <f t="shared" si="60"/>
        <v>1.2572344302705112</v>
      </c>
      <c r="Y304" s="23">
        <f t="shared" si="61"/>
        <v>0.30686670307154995</v>
      </c>
      <c r="Z304" s="24"/>
      <c r="AA304" s="23">
        <f t="shared" si="62"/>
        <v>2.002743081818482</v>
      </c>
      <c r="AB304" s="34">
        <v>273783.87096774194</v>
      </c>
      <c r="AC304" s="26">
        <f t="shared" si="63"/>
        <v>5483.187534941291</v>
      </c>
      <c r="AD304" s="28"/>
      <c r="AE304" s="29">
        <f>E304/G304</f>
        <v>252174190.29361317</v>
      </c>
      <c r="AF304" s="22">
        <f>(L304/AE304)*100</f>
        <v>0.3041355894142132</v>
      </c>
      <c r="AG304" s="22">
        <f>(P304/AE304)*100</f>
        <v>1.2460450438411035</v>
      </c>
      <c r="AH304" s="22">
        <f>(Q304/AE304)*100</f>
        <v>0.4347380351349803</v>
      </c>
      <c r="AI304" s="22">
        <f>(S304/AE304)*100</f>
        <v>0.4347380351349803</v>
      </c>
      <c r="AJ304" s="22">
        <f t="shared" si="64"/>
        <v>1.985</v>
      </c>
    </row>
    <row r="305" spans="1:36" ht="12.75">
      <c r="A305" s="13" t="s">
        <v>647</v>
      </c>
      <c r="B305" s="14" t="s">
        <v>648</v>
      </c>
      <c r="C305" s="15" t="s">
        <v>636</v>
      </c>
      <c r="D305" s="16"/>
      <c r="E305" s="35">
        <v>533124408</v>
      </c>
      <c r="F305" s="33">
        <v>35.62</v>
      </c>
      <c r="G305" s="19">
        <f t="shared" si="52"/>
        <v>0.35619999999999996</v>
      </c>
      <c r="H305" s="17">
        <v>4004231.17</v>
      </c>
      <c r="I305" s="17">
        <v>0</v>
      </c>
      <c r="J305" s="17">
        <v>0</v>
      </c>
      <c r="K305" s="17">
        <v>454119.55</v>
      </c>
      <c r="L305" s="20">
        <f t="shared" si="53"/>
        <v>4458350.72</v>
      </c>
      <c r="M305" s="17">
        <v>21450326.37</v>
      </c>
      <c r="N305" s="17">
        <v>0</v>
      </c>
      <c r="O305" s="17">
        <v>0</v>
      </c>
      <c r="P305" s="20">
        <f t="shared" si="54"/>
        <v>21450326.37</v>
      </c>
      <c r="Q305" s="17">
        <v>8671200.56</v>
      </c>
      <c r="R305" s="17">
        <v>0</v>
      </c>
      <c r="S305" s="21">
        <f t="shared" si="55"/>
        <v>8671200.56</v>
      </c>
      <c r="T305" s="20">
        <f t="shared" si="56"/>
        <v>34579877.65</v>
      </c>
      <c r="U305" s="22">
        <f t="shared" si="57"/>
        <v>1.6264872569856155</v>
      </c>
      <c r="V305" s="22">
        <f t="shared" si="58"/>
        <v>0</v>
      </c>
      <c r="W305" s="22">
        <f t="shared" si="59"/>
        <v>1.6264872569856155</v>
      </c>
      <c r="X305" s="23">
        <f t="shared" si="60"/>
        <v>4.023512344983462</v>
      </c>
      <c r="Y305" s="23">
        <f t="shared" si="61"/>
        <v>0.8362683555842748</v>
      </c>
      <c r="Z305" s="24"/>
      <c r="AA305" s="23">
        <f t="shared" si="62"/>
        <v>6.486267957553352</v>
      </c>
      <c r="AB305" s="34">
        <v>138898.94588896696</v>
      </c>
      <c r="AC305" s="26">
        <f t="shared" si="63"/>
        <v>9009.357820575433</v>
      </c>
      <c r="AD305" s="28"/>
      <c r="AE305" s="29">
        <f>E305/G305</f>
        <v>1496699629.4216733</v>
      </c>
      <c r="AF305" s="22">
        <f>(L305/AE305)*100</f>
        <v>0.2978787882591186</v>
      </c>
      <c r="AG305" s="22">
        <f>(P305/AE305)*100</f>
        <v>1.4331750972831092</v>
      </c>
      <c r="AH305" s="22">
        <f>(Q305/AE305)*100</f>
        <v>0.5793547609382762</v>
      </c>
      <c r="AI305" s="22">
        <f>(S305/AE305)*100</f>
        <v>0.5793547609382762</v>
      </c>
      <c r="AJ305" s="22">
        <f t="shared" si="64"/>
        <v>2.31</v>
      </c>
    </row>
    <row r="306" spans="1:36" ht="12.75">
      <c r="A306" s="13" t="s">
        <v>649</v>
      </c>
      <c r="B306" s="14" t="s">
        <v>650</v>
      </c>
      <c r="C306" s="15" t="s">
        <v>636</v>
      </c>
      <c r="D306" s="16"/>
      <c r="E306" s="35">
        <v>241059741</v>
      </c>
      <c r="F306" s="33">
        <v>44.8</v>
      </c>
      <c r="G306" s="19">
        <f t="shared" si="52"/>
        <v>0.44799999999999995</v>
      </c>
      <c r="H306" s="17">
        <v>1509980.98</v>
      </c>
      <c r="I306" s="17">
        <v>0</v>
      </c>
      <c r="J306" s="17">
        <v>0</v>
      </c>
      <c r="K306" s="17">
        <v>171257.84</v>
      </c>
      <c r="L306" s="20">
        <f t="shared" si="53"/>
        <v>1681238.82</v>
      </c>
      <c r="M306" s="17">
        <v>6902793</v>
      </c>
      <c r="N306" s="17">
        <v>0</v>
      </c>
      <c r="O306" s="17">
        <v>0</v>
      </c>
      <c r="P306" s="20">
        <f t="shared" si="54"/>
        <v>6902793</v>
      </c>
      <c r="Q306" s="17">
        <v>3432372.59</v>
      </c>
      <c r="R306" s="17">
        <v>0</v>
      </c>
      <c r="S306" s="21">
        <f t="shared" si="55"/>
        <v>3432372.59</v>
      </c>
      <c r="T306" s="20">
        <f t="shared" si="56"/>
        <v>12016404.41</v>
      </c>
      <c r="U306" s="22">
        <f t="shared" si="57"/>
        <v>1.4238680319498063</v>
      </c>
      <c r="V306" s="22">
        <f t="shared" si="58"/>
        <v>0</v>
      </c>
      <c r="W306" s="22">
        <f t="shared" si="59"/>
        <v>1.4238680319498063</v>
      </c>
      <c r="X306" s="23">
        <f t="shared" si="60"/>
        <v>2.863519628522292</v>
      </c>
      <c r="Y306" s="23">
        <f t="shared" si="61"/>
        <v>0.6974365827431964</v>
      </c>
      <c r="Z306" s="24"/>
      <c r="AA306" s="23">
        <f t="shared" si="62"/>
        <v>4.984824243215296</v>
      </c>
      <c r="AB306" s="34">
        <v>124061.95652173914</v>
      </c>
      <c r="AC306" s="26">
        <f t="shared" si="63"/>
        <v>6184.270485302872</v>
      </c>
      <c r="AD306" s="28"/>
      <c r="AE306" s="29">
        <f>E306/G306</f>
        <v>538079779.0178572</v>
      </c>
      <c r="AF306" s="22">
        <f>(L306/AE306)*100</f>
        <v>0.312451589068952</v>
      </c>
      <c r="AG306" s="22">
        <f>(P306/AE306)*100</f>
        <v>1.2828567935779867</v>
      </c>
      <c r="AH306" s="22">
        <f>(Q306/AE306)*100</f>
        <v>0.637892878313513</v>
      </c>
      <c r="AI306" s="22">
        <f>(S306/AE306)*100</f>
        <v>0.637892878313513</v>
      </c>
      <c r="AJ306" s="22">
        <f t="shared" si="64"/>
        <v>2.233</v>
      </c>
    </row>
    <row r="307" spans="1:36" ht="12.75">
      <c r="A307" s="41" t="s">
        <v>651</v>
      </c>
      <c r="B307" s="42" t="s">
        <v>652</v>
      </c>
      <c r="C307" s="43" t="s">
        <v>636</v>
      </c>
      <c r="D307" s="44"/>
      <c r="E307" s="45">
        <v>3393150787</v>
      </c>
      <c r="F307" s="46">
        <v>43.29</v>
      </c>
      <c r="G307" s="47">
        <f t="shared" si="52"/>
        <v>0.4329</v>
      </c>
      <c r="H307" s="48">
        <v>21479537.68</v>
      </c>
      <c r="I307" s="48">
        <v>0</v>
      </c>
      <c r="J307" s="48">
        <v>0</v>
      </c>
      <c r="K307" s="48">
        <v>2436908.08</v>
      </c>
      <c r="L307" s="49">
        <f t="shared" si="53"/>
        <v>23916445.759999998</v>
      </c>
      <c r="M307" s="48">
        <v>86288674</v>
      </c>
      <c r="N307" s="48">
        <v>0</v>
      </c>
      <c r="O307" s="48">
        <v>0</v>
      </c>
      <c r="P307" s="49">
        <f t="shared" si="54"/>
        <v>86288674</v>
      </c>
      <c r="Q307" s="48">
        <v>28598075.89</v>
      </c>
      <c r="R307" s="48">
        <v>675074.61</v>
      </c>
      <c r="S307" s="50">
        <f t="shared" si="55"/>
        <v>29273150.5</v>
      </c>
      <c r="T307" s="49">
        <f t="shared" si="56"/>
        <v>139478270.26</v>
      </c>
      <c r="U307" s="22">
        <f t="shared" si="57"/>
        <v>0.8428177138359517</v>
      </c>
      <c r="V307" s="22">
        <f t="shared" si="58"/>
        <v>0.01989521398773016</v>
      </c>
      <c r="W307" s="22">
        <f t="shared" si="59"/>
        <v>0.8627129278236818</v>
      </c>
      <c r="X307" s="23">
        <f t="shared" si="60"/>
        <v>2.543025035332743</v>
      </c>
      <c r="Y307" s="23">
        <f t="shared" si="61"/>
        <v>0.7048447670415892</v>
      </c>
      <c r="Z307" s="24"/>
      <c r="AA307" s="23">
        <f t="shared" si="62"/>
        <v>4.110582730198014</v>
      </c>
      <c r="AB307" s="34">
        <v>152542.72807404143</v>
      </c>
      <c r="AC307" s="26">
        <f t="shared" si="63"/>
        <v>6270.395036384464</v>
      </c>
      <c r="AD307" s="28"/>
      <c r="AE307" s="29">
        <f>E307/G307</f>
        <v>7838186156.156156</v>
      </c>
      <c r="AF307" s="22">
        <f>(L307/AE307)*100</f>
        <v>0.30512729965230395</v>
      </c>
      <c r="AG307" s="22">
        <f>(P307/AE307)*100</f>
        <v>1.1008755377955446</v>
      </c>
      <c r="AH307" s="22">
        <f>(Q307/AE307)*100</f>
        <v>0.3648557883195835</v>
      </c>
      <c r="AI307" s="22">
        <f>(S307/AE307)*100</f>
        <v>0.3734684264548719</v>
      </c>
      <c r="AJ307" s="22">
        <f t="shared" si="64"/>
        <v>1.779</v>
      </c>
    </row>
    <row r="308" spans="1:36" ht="12.75">
      <c r="A308" s="13" t="s">
        <v>653</v>
      </c>
      <c r="B308" s="14" t="s">
        <v>654</v>
      </c>
      <c r="C308" s="15" t="s">
        <v>636</v>
      </c>
      <c r="D308" s="16"/>
      <c r="E308" s="35">
        <v>976007097</v>
      </c>
      <c r="F308" s="33">
        <v>41.72</v>
      </c>
      <c r="G308" s="19">
        <f t="shared" si="52"/>
        <v>0.4172</v>
      </c>
      <c r="H308" s="17">
        <v>6376643.67</v>
      </c>
      <c r="I308" s="17">
        <v>0</v>
      </c>
      <c r="J308" s="17">
        <v>0</v>
      </c>
      <c r="K308" s="17">
        <v>723189.42</v>
      </c>
      <c r="L308" s="20">
        <f t="shared" si="53"/>
        <v>7099833.09</v>
      </c>
      <c r="M308" s="17">
        <v>30098847</v>
      </c>
      <c r="N308" s="17">
        <v>0</v>
      </c>
      <c r="O308" s="17">
        <v>0</v>
      </c>
      <c r="P308" s="20">
        <f t="shared" si="54"/>
        <v>30098847</v>
      </c>
      <c r="Q308" s="17">
        <v>9369445.92</v>
      </c>
      <c r="R308" s="17">
        <v>0</v>
      </c>
      <c r="S308" s="21">
        <f t="shared" si="55"/>
        <v>9369445.92</v>
      </c>
      <c r="T308" s="20">
        <f t="shared" si="56"/>
        <v>46568126.010000005</v>
      </c>
      <c r="U308" s="22">
        <f t="shared" si="57"/>
        <v>0.9599772326245697</v>
      </c>
      <c r="V308" s="22">
        <f t="shared" si="58"/>
        <v>0</v>
      </c>
      <c r="W308" s="22">
        <f t="shared" si="59"/>
        <v>0.9599772326245697</v>
      </c>
      <c r="X308" s="23">
        <f t="shared" si="60"/>
        <v>3.0838758337430408</v>
      </c>
      <c r="Y308" s="23">
        <f t="shared" si="61"/>
        <v>0.7274366253916696</v>
      </c>
      <c r="Z308" s="24"/>
      <c r="AA308" s="23">
        <f t="shared" si="62"/>
        <v>4.771289691759281</v>
      </c>
      <c r="AB308" s="34">
        <v>173963.43006764128</v>
      </c>
      <c r="AC308" s="26">
        <f t="shared" si="63"/>
        <v>8300.299206248234</v>
      </c>
      <c r="AD308" s="28"/>
      <c r="AE308" s="29">
        <f>E308/G308</f>
        <v>2339422571.9079576</v>
      </c>
      <c r="AF308" s="22">
        <f>(L308/AE308)*100</f>
        <v>0.3034865601134046</v>
      </c>
      <c r="AG308" s="22">
        <f>(P308/AE308)*100</f>
        <v>1.286592997837597</v>
      </c>
      <c r="AH308" s="22">
        <f>(Q308/AE308)*100</f>
        <v>0.40050250145097055</v>
      </c>
      <c r="AI308" s="22">
        <f>(S308/AE308)*100</f>
        <v>0.40050250145097055</v>
      </c>
      <c r="AJ308" s="22">
        <f t="shared" si="64"/>
        <v>1.9909999999999999</v>
      </c>
    </row>
    <row r="309" spans="1:36" ht="12.75">
      <c r="A309" s="13" t="s">
        <v>655</v>
      </c>
      <c r="B309" s="14" t="s">
        <v>656</v>
      </c>
      <c r="C309" s="15" t="s">
        <v>636</v>
      </c>
      <c r="D309" s="16"/>
      <c r="E309" s="35">
        <v>500227447</v>
      </c>
      <c r="F309" s="33">
        <v>29.52</v>
      </c>
      <c r="G309" s="19">
        <f t="shared" si="52"/>
        <v>0.2952</v>
      </c>
      <c r="H309" s="17">
        <v>4622133.62</v>
      </c>
      <c r="I309" s="17">
        <v>0</v>
      </c>
      <c r="J309" s="17">
        <v>0</v>
      </c>
      <c r="K309" s="17">
        <v>524214.43</v>
      </c>
      <c r="L309" s="20">
        <f t="shared" si="53"/>
        <v>5146348.05</v>
      </c>
      <c r="M309" s="17">
        <v>20493262</v>
      </c>
      <c r="N309" s="17">
        <v>0</v>
      </c>
      <c r="O309" s="17">
        <v>0</v>
      </c>
      <c r="P309" s="20">
        <f t="shared" si="54"/>
        <v>20493262</v>
      </c>
      <c r="Q309" s="17">
        <v>10623642.84</v>
      </c>
      <c r="R309" s="17">
        <v>0</v>
      </c>
      <c r="S309" s="21">
        <f t="shared" si="55"/>
        <v>10623642.84</v>
      </c>
      <c r="T309" s="20">
        <f t="shared" si="56"/>
        <v>36263252.89</v>
      </c>
      <c r="U309" s="22">
        <f t="shared" si="57"/>
        <v>2.1237624811898814</v>
      </c>
      <c r="V309" s="22">
        <f t="shared" si="58"/>
        <v>0</v>
      </c>
      <c r="W309" s="22">
        <f t="shared" si="59"/>
        <v>2.1237624811898814</v>
      </c>
      <c r="X309" s="23">
        <f t="shared" si="60"/>
        <v>4.096788795357725</v>
      </c>
      <c r="Y309" s="23">
        <f t="shared" si="61"/>
        <v>1.0288016143184562</v>
      </c>
      <c r="Z309" s="24"/>
      <c r="AA309" s="23">
        <f t="shared" si="62"/>
        <v>7.249352890866062</v>
      </c>
      <c r="AB309" s="34">
        <v>93178.13397129187</v>
      </c>
      <c r="AC309" s="26">
        <f t="shared" si="63"/>
        <v>6754.811748702899</v>
      </c>
      <c r="AD309" s="28"/>
      <c r="AE309" s="29">
        <f>E309/G309</f>
        <v>1694537422.0867207</v>
      </c>
      <c r="AF309" s="22">
        <f>(L309/AE309)*100</f>
        <v>0.3037022365468083</v>
      </c>
      <c r="AG309" s="22">
        <f>(P309/AE309)*100</f>
        <v>1.2093720523896003</v>
      </c>
      <c r="AH309" s="22">
        <f>(Q309/AE309)*100</f>
        <v>0.6269346844472531</v>
      </c>
      <c r="AI309" s="22">
        <f>(S309/AE309)*100</f>
        <v>0.6269346844472531</v>
      </c>
      <c r="AJ309" s="22">
        <f t="shared" si="64"/>
        <v>2.14</v>
      </c>
    </row>
    <row r="310" spans="1:36" ht="12.75">
      <c r="A310" s="13" t="s">
        <v>657</v>
      </c>
      <c r="B310" s="14" t="s">
        <v>658</v>
      </c>
      <c r="C310" s="15" t="s">
        <v>636</v>
      </c>
      <c r="D310" s="16"/>
      <c r="E310" s="35">
        <v>464510873</v>
      </c>
      <c r="F310" s="33">
        <v>45.08</v>
      </c>
      <c r="G310" s="19">
        <f t="shared" si="52"/>
        <v>0.4508</v>
      </c>
      <c r="H310" s="17">
        <v>2876993.72</v>
      </c>
      <c r="I310" s="17">
        <v>0</v>
      </c>
      <c r="J310" s="17">
        <v>0</v>
      </c>
      <c r="K310" s="17">
        <v>326266.6</v>
      </c>
      <c r="L310" s="20">
        <f t="shared" si="53"/>
        <v>3203260.3200000003</v>
      </c>
      <c r="M310" s="17">
        <v>12366443</v>
      </c>
      <c r="N310" s="17">
        <v>0</v>
      </c>
      <c r="O310" s="17">
        <v>0</v>
      </c>
      <c r="P310" s="20">
        <f t="shared" si="54"/>
        <v>12366443</v>
      </c>
      <c r="Q310" s="17">
        <v>4232711.95</v>
      </c>
      <c r="R310" s="17">
        <v>0</v>
      </c>
      <c r="S310" s="21">
        <f t="shared" si="55"/>
        <v>4232711.95</v>
      </c>
      <c r="T310" s="20">
        <f t="shared" si="56"/>
        <v>19802415.27</v>
      </c>
      <c r="U310" s="22">
        <f t="shared" si="57"/>
        <v>0.9112191330772145</v>
      </c>
      <c r="V310" s="22">
        <f t="shared" si="58"/>
        <v>0</v>
      </c>
      <c r="W310" s="22">
        <f t="shared" si="59"/>
        <v>0.9112191330772145</v>
      </c>
      <c r="X310" s="23">
        <f t="shared" si="60"/>
        <v>2.6622504916047465</v>
      </c>
      <c r="Y310" s="23">
        <f t="shared" si="61"/>
        <v>0.6895985661889986</v>
      </c>
      <c r="Z310" s="24"/>
      <c r="AA310" s="23">
        <f t="shared" si="62"/>
        <v>4.263068190870959</v>
      </c>
      <c r="AB310" s="34">
        <v>166417.8391959799</v>
      </c>
      <c r="AC310" s="26">
        <f t="shared" si="63"/>
        <v>7094.505966698602</v>
      </c>
      <c r="AD310" s="28"/>
      <c r="AE310" s="29">
        <f>E310/G310</f>
        <v>1030414536.3797693</v>
      </c>
      <c r="AF310" s="22">
        <f>(L310/AE310)*100</f>
        <v>0.31087103363800056</v>
      </c>
      <c r="AG310" s="22">
        <f>(P310/AE310)*100</f>
        <v>1.2001425216154196</v>
      </c>
      <c r="AH310" s="22">
        <f>(Q310/AE310)*100</f>
        <v>0.41077758519120816</v>
      </c>
      <c r="AI310" s="22">
        <f>(S310/AE310)*100</f>
        <v>0.41077758519120816</v>
      </c>
      <c r="AJ310" s="22">
        <f t="shared" si="64"/>
        <v>1.922</v>
      </c>
    </row>
    <row r="311" spans="1:36" ht="12.75">
      <c r="A311" s="13" t="s">
        <v>659</v>
      </c>
      <c r="B311" s="14" t="s">
        <v>507</v>
      </c>
      <c r="C311" s="15" t="s">
        <v>636</v>
      </c>
      <c r="D311" s="16"/>
      <c r="E311" s="35">
        <v>3739328673</v>
      </c>
      <c r="F311" s="33">
        <v>47.81</v>
      </c>
      <c r="G311" s="19">
        <f t="shared" si="52"/>
        <v>0.4781</v>
      </c>
      <c r="H311" s="17">
        <v>22073888.6</v>
      </c>
      <c r="I311" s="17">
        <v>0</v>
      </c>
      <c r="J311" s="17">
        <v>0</v>
      </c>
      <c r="K311" s="17">
        <v>2504247.47</v>
      </c>
      <c r="L311" s="20">
        <f t="shared" si="53"/>
        <v>24578136.07</v>
      </c>
      <c r="M311" s="17">
        <v>77051839.5</v>
      </c>
      <c r="N311" s="17">
        <v>0</v>
      </c>
      <c r="O311" s="17">
        <v>0</v>
      </c>
      <c r="P311" s="20">
        <f t="shared" si="54"/>
        <v>77051839.5</v>
      </c>
      <c r="Q311" s="17">
        <v>23329401</v>
      </c>
      <c r="R311" s="17">
        <v>934000</v>
      </c>
      <c r="S311" s="21">
        <f t="shared" si="55"/>
        <v>24263401</v>
      </c>
      <c r="T311" s="20">
        <f t="shared" si="56"/>
        <v>125893376.57</v>
      </c>
      <c r="U311" s="22">
        <f t="shared" si="57"/>
        <v>0.6238927636516962</v>
      </c>
      <c r="V311" s="22">
        <f t="shared" si="58"/>
        <v>0.024977745517370305</v>
      </c>
      <c r="W311" s="22">
        <f t="shared" si="59"/>
        <v>0.6488705091690665</v>
      </c>
      <c r="X311" s="23">
        <f t="shared" si="60"/>
        <v>2.0605794846640912</v>
      </c>
      <c r="Y311" s="23">
        <f t="shared" si="61"/>
        <v>0.6572873961967451</v>
      </c>
      <c r="Z311" s="24"/>
      <c r="AA311" s="23">
        <f t="shared" si="62"/>
        <v>3.3667373900299022</v>
      </c>
      <c r="AB311" s="34">
        <v>175941.8029953917</v>
      </c>
      <c r="AC311" s="26">
        <f t="shared" si="63"/>
        <v>5923.498466138603</v>
      </c>
      <c r="AD311" s="28"/>
      <c r="AE311" s="29">
        <f>E311/G311</f>
        <v>7821227092.65844</v>
      </c>
      <c r="AF311" s="22">
        <f>(L311/AE311)*100</f>
        <v>0.3142491041216638</v>
      </c>
      <c r="AG311" s="22">
        <f>(P311/AE311)*100</f>
        <v>0.985163051617902</v>
      </c>
      <c r="AH311" s="22">
        <f>(Q311/AE311)*100</f>
        <v>0.298283130301876</v>
      </c>
      <c r="AI311" s="22">
        <f>(S311/AE311)*100</f>
        <v>0.31022499043373075</v>
      </c>
      <c r="AJ311" s="22">
        <f t="shared" si="64"/>
        <v>1.609</v>
      </c>
    </row>
    <row r="312" spans="1:36" ht="12.75">
      <c r="A312" s="13" t="s">
        <v>660</v>
      </c>
      <c r="B312" s="31" t="s">
        <v>661</v>
      </c>
      <c r="C312" s="15" t="s">
        <v>636</v>
      </c>
      <c r="D312" s="16"/>
      <c r="E312" s="35">
        <v>1292460757</v>
      </c>
      <c r="F312" s="33">
        <v>37.03</v>
      </c>
      <c r="G312" s="19">
        <f t="shared" si="52"/>
        <v>0.3703</v>
      </c>
      <c r="H312" s="17">
        <v>9300800.73</v>
      </c>
      <c r="I312" s="17">
        <v>0</v>
      </c>
      <c r="J312" s="17">
        <v>0</v>
      </c>
      <c r="K312" s="17">
        <v>1054851.3</v>
      </c>
      <c r="L312" s="20">
        <f t="shared" si="53"/>
        <v>10355652.030000001</v>
      </c>
      <c r="M312" s="17">
        <v>27326591</v>
      </c>
      <c r="N312" s="17">
        <v>0</v>
      </c>
      <c r="O312" s="17">
        <v>592773.57</v>
      </c>
      <c r="P312" s="20">
        <f t="shared" si="54"/>
        <v>27919364.57</v>
      </c>
      <c r="Q312" s="17">
        <v>26688022.44</v>
      </c>
      <c r="R312" s="17">
        <v>0</v>
      </c>
      <c r="S312" s="21">
        <f t="shared" si="55"/>
        <v>26688022.44</v>
      </c>
      <c r="T312" s="20">
        <f t="shared" si="56"/>
        <v>64963039.04000001</v>
      </c>
      <c r="U312" s="22">
        <f t="shared" si="57"/>
        <v>2.064900020790341</v>
      </c>
      <c r="V312" s="22">
        <f t="shared" si="58"/>
        <v>0</v>
      </c>
      <c r="W312" s="22">
        <f t="shared" si="59"/>
        <v>2.064900020790341</v>
      </c>
      <c r="X312" s="23">
        <f t="shared" si="60"/>
        <v>2.1601711633245357</v>
      </c>
      <c r="Y312" s="23">
        <f t="shared" si="61"/>
        <v>0.8012353159593844</v>
      </c>
      <c r="Z312" s="24"/>
      <c r="AA312" s="23">
        <f t="shared" si="62"/>
        <v>5.026306500074262</v>
      </c>
      <c r="AB312" s="34">
        <v>117558.45663982019</v>
      </c>
      <c r="AC312" s="26">
        <f t="shared" si="63"/>
        <v>5908.848347474264</v>
      </c>
      <c r="AD312" s="28"/>
      <c r="AE312" s="29">
        <f>E312/G312</f>
        <v>3490307202.2684307</v>
      </c>
      <c r="AF312" s="22">
        <f>(L312/AE312)*100</f>
        <v>0.2966974374997601</v>
      </c>
      <c r="AG312" s="22">
        <f>(P312/AE312)*100</f>
        <v>0.7999113817790756</v>
      </c>
      <c r="AH312" s="22">
        <f>(Q312/AE312)*100</f>
        <v>0.7646324776986634</v>
      </c>
      <c r="AI312" s="22">
        <f>(S312/AE312)*100</f>
        <v>0.7646324776986634</v>
      </c>
      <c r="AJ312" s="22">
        <f t="shared" si="64"/>
        <v>1.862</v>
      </c>
    </row>
    <row r="313" spans="1:36" ht="12.75">
      <c r="A313" s="13" t="s">
        <v>662</v>
      </c>
      <c r="B313" s="14" t="s">
        <v>663</v>
      </c>
      <c r="C313" s="15" t="s">
        <v>636</v>
      </c>
      <c r="D313" s="16"/>
      <c r="E313" s="35">
        <v>2485483817</v>
      </c>
      <c r="F313" s="33">
        <v>50.23</v>
      </c>
      <c r="G313" s="19">
        <f t="shared" si="52"/>
        <v>0.5023</v>
      </c>
      <c r="H313" s="17">
        <v>13819853.9</v>
      </c>
      <c r="I313" s="17">
        <v>0</v>
      </c>
      <c r="J313" s="17">
        <v>0</v>
      </c>
      <c r="K313" s="17">
        <v>1567404.64</v>
      </c>
      <c r="L313" s="20">
        <f t="shared" si="53"/>
        <v>15387258.540000001</v>
      </c>
      <c r="M313" s="17">
        <v>68846705</v>
      </c>
      <c r="N313" s="17">
        <v>0</v>
      </c>
      <c r="O313" s="17">
        <v>0</v>
      </c>
      <c r="P313" s="20">
        <f t="shared" si="54"/>
        <v>68846705</v>
      </c>
      <c r="Q313" s="17">
        <v>25417884.21</v>
      </c>
      <c r="R313" s="17">
        <v>756904.46</v>
      </c>
      <c r="S313" s="21">
        <f t="shared" si="55"/>
        <v>26174788.67</v>
      </c>
      <c r="T313" s="20">
        <f t="shared" si="56"/>
        <v>110408752.21000001</v>
      </c>
      <c r="U313" s="22">
        <f t="shared" si="57"/>
        <v>1.0226533778312668</v>
      </c>
      <c r="V313" s="22">
        <f t="shared" si="58"/>
        <v>0.030453002945462347</v>
      </c>
      <c r="W313" s="22">
        <f t="shared" si="59"/>
        <v>1.0531063807767291</v>
      </c>
      <c r="X313" s="23">
        <f t="shared" si="60"/>
        <v>2.7699518511892207</v>
      </c>
      <c r="Y313" s="23">
        <f t="shared" si="61"/>
        <v>0.6190850423066746</v>
      </c>
      <c r="Z313" s="24"/>
      <c r="AA313" s="23">
        <f t="shared" si="62"/>
        <v>4.442143274272625</v>
      </c>
      <c r="AB313" s="34">
        <v>158272.76308968378</v>
      </c>
      <c r="AC313" s="26">
        <f t="shared" si="63"/>
        <v>7030.702900593834</v>
      </c>
      <c r="AD313" s="28"/>
      <c r="AE313" s="29">
        <f>E313/G313</f>
        <v>4948205886.920168</v>
      </c>
      <c r="AF313" s="22">
        <f>(L313/AE313)*100</f>
        <v>0.3109664167506426</v>
      </c>
      <c r="AG313" s="22">
        <f>(P313/AE313)*100</f>
        <v>1.3913468148523453</v>
      </c>
      <c r="AH313" s="22">
        <f>(Q313/AE313)*100</f>
        <v>0.5136787916846453</v>
      </c>
      <c r="AI313" s="22">
        <f>(S313/AE313)*100</f>
        <v>0.5289753350641511</v>
      </c>
      <c r="AJ313" s="22">
        <f t="shared" si="64"/>
        <v>2.231</v>
      </c>
    </row>
    <row r="314" spans="1:36" ht="12.75">
      <c r="A314" s="13" t="s">
        <v>664</v>
      </c>
      <c r="B314" s="14" t="s">
        <v>665</v>
      </c>
      <c r="C314" s="15" t="s">
        <v>636</v>
      </c>
      <c r="D314" s="16"/>
      <c r="E314" s="35">
        <v>3616696812</v>
      </c>
      <c r="F314" s="33">
        <v>92.31</v>
      </c>
      <c r="G314" s="19">
        <f t="shared" si="52"/>
        <v>0.9231</v>
      </c>
      <c r="H314" s="17">
        <v>10444398.39</v>
      </c>
      <c r="I314" s="17">
        <v>0</v>
      </c>
      <c r="J314" s="17">
        <v>0</v>
      </c>
      <c r="K314" s="17">
        <v>1183825.84</v>
      </c>
      <c r="L314" s="20">
        <f t="shared" si="53"/>
        <v>11628224.23</v>
      </c>
      <c r="M314" s="17">
        <v>20815273.5</v>
      </c>
      <c r="N314" s="17">
        <v>0</v>
      </c>
      <c r="O314" s="17">
        <v>0</v>
      </c>
      <c r="P314" s="20">
        <f t="shared" si="54"/>
        <v>20815273.5</v>
      </c>
      <c r="Q314" s="17">
        <v>53378814.21</v>
      </c>
      <c r="R314" s="17">
        <v>0</v>
      </c>
      <c r="S314" s="21">
        <f t="shared" si="55"/>
        <v>53378814.21</v>
      </c>
      <c r="T314" s="20">
        <f t="shared" si="56"/>
        <v>85822311.94</v>
      </c>
      <c r="U314" s="22">
        <f t="shared" si="57"/>
        <v>1.4758996118472538</v>
      </c>
      <c r="V314" s="22">
        <f t="shared" si="58"/>
        <v>0</v>
      </c>
      <c r="W314" s="22">
        <f t="shared" si="59"/>
        <v>1.4758996118472538</v>
      </c>
      <c r="X314" s="23">
        <f t="shared" si="60"/>
        <v>0.5755327189975138</v>
      </c>
      <c r="Y314" s="23">
        <f t="shared" si="61"/>
        <v>0.3215150407802555</v>
      </c>
      <c r="Z314" s="24"/>
      <c r="AA314" s="23">
        <f t="shared" si="62"/>
        <v>2.372947371625023</v>
      </c>
      <c r="AB314" s="34">
        <v>280542.55095332017</v>
      </c>
      <c r="AC314" s="26">
        <f t="shared" si="63"/>
        <v>6657.127089136603</v>
      </c>
      <c r="AD314" s="28"/>
      <c r="AE314" s="29">
        <f>E314/G314</f>
        <v>3917990263.2434187</v>
      </c>
      <c r="AF314" s="22">
        <f>(L314/AE314)*100</f>
        <v>0.2967905341442539</v>
      </c>
      <c r="AG314" s="22">
        <f>(P314/AE314)*100</f>
        <v>0.531274252906605</v>
      </c>
      <c r="AH314" s="22">
        <f>(Q314/AE314)*100</f>
        <v>1.3624029316961999</v>
      </c>
      <c r="AI314" s="22">
        <f>(S314/AE314)*100</f>
        <v>1.3624029316961999</v>
      </c>
      <c r="AJ314" s="22">
        <f t="shared" si="64"/>
        <v>2.1900000000000004</v>
      </c>
    </row>
    <row r="315" spans="1:36" ht="12.75">
      <c r="A315" s="13" t="s">
        <v>666</v>
      </c>
      <c r="B315" s="14" t="s">
        <v>667</v>
      </c>
      <c r="C315" s="15" t="s">
        <v>636</v>
      </c>
      <c r="D315" s="16"/>
      <c r="E315" s="35">
        <v>2198834671</v>
      </c>
      <c r="F315" s="33">
        <v>32.63</v>
      </c>
      <c r="G315" s="19">
        <f t="shared" si="52"/>
        <v>0.32630000000000003</v>
      </c>
      <c r="H315" s="17">
        <v>18036388.95</v>
      </c>
      <c r="I315" s="17">
        <v>0</v>
      </c>
      <c r="J315" s="17">
        <v>0</v>
      </c>
      <c r="K315" s="17">
        <v>2044658.48</v>
      </c>
      <c r="L315" s="20">
        <f t="shared" si="53"/>
        <v>20081047.43</v>
      </c>
      <c r="M315" s="17">
        <v>79045462</v>
      </c>
      <c r="N315" s="17">
        <v>0</v>
      </c>
      <c r="O315" s="17">
        <v>0</v>
      </c>
      <c r="P315" s="20">
        <f t="shared" si="54"/>
        <v>79045462</v>
      </c>
      <c r="Q315" s="17">
        <v>30689890.46</v>
      </c>
      <c r="R315" s="17">
        <v>0</v>
      </c>
      <c r="S315" s="21">
        <f t="shared" si="55"/>
        <v>30689890.46</v>
      </c>
      <c r="T315" s="20">
        <f t="shared" si="56"/>
        <v>129816399.89000002</v>
      </c>
      <c r="U315" s="22">
        <f t="shared" si="57"/>
        <v>1.3957343344073547</v>
      </c>
      <c r="V315" s="22">
        <f t="shared" si="58"/>
        <v>0</v>
      </c>
      <c r="W315" s="22">
        <f t="shared" si="59"/>
        <v>1.3957343344073547</v>
      </c>
      <c r="X315" s="23">
        <f t="shared" si="60"/>
        <v>3.594879735275922</v>
      </c>
      <c r="Y315" s="23">
        <f t="shared" si="61"/>
        <v>0.9132586317127431</v>
      </c>
      <c r="Z315" s="24"/>
      <c r="AA315" s="23">
        <f t="shared" si="62"/>
        <v>5.903872701396021</v>
      </c>
      <c r="AB315" s="34">
        <v>111267.59202453987</v>
      </c>
      <c r="AC315" s="26">
        <f t="shared" si="63"/>
        <v>6569.096991037505</v>
      </c>
      <c r="AD315" s="28"/>
      <c r="AE315" s="29">
        <f>E315/G315</f>
        <v>6738690380.018387</v>
      </c>
      <c r="AF315" s="22">
        <f>(L315/AE315)*100</f>
        <v>0.2979962915278682</v>
      </c>
      <c r="AG315" s="22">
        <f>(P315/AE315)*100</f>
        <v>1.1730092576205335</v>
      </c>
      <c r="AH315" s="22">
        <f>(Q315/AE315)*100</f>
        <v>0.45542811331712</v>
      </c>
      <c r="AI315" s="22">
        <f>(S315/AE315)*100</f>
        <v>0.45542811331712</v>
      </c>
      <c r="AJ315" s="22">
        <f t="shared" si="64"/>
        <v>1.9260000000000002</v>
      </c>
    </row>
    <row r="316" spans="1:36" ht="12.75">
      <c r="A316" s="13" t="s">
        <v>668</v>
      </c>
      <c r="B316" s="14" t="s">
        <v>669</v>
      </c>
      <c r="C316" s="15" t="s">
        <v>636</v>
      </c>
      <c r="D316" s="16"/>
      <c r="E316" s="35">
        <v>3705779767</v>
      </c>
      <c r="F316" s="33">
        <v>97.06</v>
      </c>
      <c r="G316" s="19">
        <f t="shared" si="52"/>
        <v>0.9706</v>
      </c>
      <c r="H316" s="17">
        <v>10199308.71</v>
      </c>
      <c r="I316" s="17">
        <v>0</v>
      </c>
      <c r="J316" s="17">
        <v>0</v>
      </c>
      <c r="K316" s="17">
        <v>1157822.73</v>
      </c>
      <c r="L316" s="20">
        <f t="shared" si="53"/>
        <v>11357131.440000001</v>
      </c>
      <c r="M316" s="17">
        <v>0</v>
      </c>
      <c r="N316" s="17">
        <v>53587325.82</v>
      </c>
      <c r="O316" s="17">
        <v>0</v>
      </c>
      <c r="P316" s="20">
        <f t="shared" si="54"/>
        <v>53587325.82</v>
      </c>
      <c r="Q316" s="17">
        <v>12413516.08</v>
      </c>
      <c r="R316" s="17">
        <v>370577.98</v>
      </c>
      <c r="S316" s="21">
        <f t="shared" si="55"/>
        <v>12784094.06</v>
      </c>
      <c r="T316" s="20">
        <f t="shared" si="56"/>
        <v>77728551.32000001</v>
      </c>
      <c r="U316" s="22">
        <f t="shared" si="57"/>
        <v>0.33497716703357455</v>
      </c>
      <c r="V316" s="22">
        <f t="shared" si="58"/>
        <v>0.010000000089050083</v>
      </c>
      <c r="W316" s="22">
        <f t="shared" si="59"/>
        <v>0.34497716712262466</v>
      </c>
      <c r="X316" s="23">
        <f t="shared" si="60"/>
        <v>1.4460472340314334</v>
      </c>
      <c r="Y316" s="23">
        <f t="shared" si="61"/>
        <v>0.30647076065165424</v>
      </c>
      <c r="Z316" s="24"/>
      <c r="AA316" s="23">
        <f t="shared" si="62"/>
        <v>2.0974951618057123</v>
      </c>
      <c r="AB316" s="34">
        <v>395520.35680751177</v>
      </c>
      <c r="AC316" s="26">
        <f t="shared" si="63"/>
        <v>8296.02034799425</v>
      </c>
      <c r="AD316" s="28"/>
      <c r="AE316" s="29">
        <f>E316/G316</f>
        <v>3818029844.426128</v>
      </c>
      <c r="AF316" s="22">
        <f>(L316/AE316)*100</f>
        <v>0.2974605202884957</v>
      </c>
      <c r="AG316" s="22">
        <f>(P316/AE316)*100</f>
        <v>1.4035334453509094</v>
      </c>
      <c r="AH316" s="22">
        <f>(Q316/AE316)*100</f>
        <v>0.3251288383227875</v>
      </c>
      <c r="AI316" s="22">
        <f>(S316/AE316)*100</f>
        <v>0.3348348384092195</v>
      </c>
      <c r="AJ316" s="22">
        <f t="shared" si="64"/>
        <v>2.036</v>
      </c>
    </row>
    <row r="317" spans="1:36" ht="12.75">
      <c r="A317" s="13" t="s">
        <v>670</v>
      </c>
      <c r="B317" s="14" t="s">
        <v>671</v>
      </c>
      <c r="C317" s="15" t="s">
        <v>636</v>
      </c>
      <c r="D317" s="16"/>
      <c r="E317" s="35">
        <v>2279094054</v>
      </c>
      <c r="F317" s="33">
        <v>42.99</v>
      </c>
      <c r="G317" s="19">
        <f t="shared" si="52"/>
        <v>0.4299</v>
      </c>
      <c r="H317" s="17">
        <v>14728999.23</v>
      </c>
      <c r="I317" s="17">
        <v>0</v>
      </c>
      <c r="J317" s="17">
        <v>0</v>
      </c>
      <c r="K317" s="17">
        <v>1670453.7</v>
      </c>
      <c r="L317" s="20">
        <f t="shared" si="53"/>
        <v>16399452.93</v>
      </c>
      <c r="M317" s="17">
        <v>54483946</v>
      </c>
      <c r="N317" s="17">
        <v>0</v>
      </c>
      <c r="O317" s="17">
        <v>0</v>
      </c>
      <c r="P317" s="20">
        <f t="shared" si="54"/>
        <v>54483946</v>
      </c>
      <c r="Q317" s="17">
        <v>24278992</v>
      </c>
      <c r="R317" s="17">
        <v>455818.81</v>
      </c>
      <c r="S317" s="21">
        <f t="shared" si="55"/>
        <v>24734810.81</v>
      </c>
      <c r="T317" s="20">
        <f t="shared" si="56"/>
        <v>95618209.74000001</v>
      </c>
      <c r="U317" s="22">
        <f t="shared" si="57"/>
        <v>1.065291358089779</v>
      </c>
      <c r="V317" s="22">
        <f t="shared" si="58"/>
        <v>0.019999999964898332</v>
      </c>
      <c r="W317" s="22">
        <f t="shared" si="59"/>
        <v>1.0852913580546772</v>
      </c>
      <c r="X317" s="23">
        <f t="shared" si="60"/>
        <v>2.3905966453809198</v>
      </c>
      <c r="Y317" s="23">
        <f t="shared" si="61"/>
        <v>0.7195601647600981</v>
      </c>
      <c r="Z317" s="24"/>
      <c r="AA317" s="23">
        <f t="shared" si="62"/>
        <v>4.195448168195695</v>
      </c>
      <c r="AB317" s="34">
        <v>143772.33099062918</v>
      </c>
      <c r="AC317" s="26">
        <f t="shared" si="63"/>
        <v>6031.893626918604</v>
      </c>
      <c r="AD317" s="28"/>
      <c r="AE317" s="29">
        <f>E317/G317</f>
        <v>5301451625.959525</v>
      </c>
      <c r="AF317" s="22">
        <f>(L317/AE317)*100</f>
        <v>0.3093389148303662</v>
      </c>
      <c r="AG317" s="22">
        <f>(P317/AE317)*100</f>
        <v>1.0277174978492574</v>
      </c>
      <c r="AH317" s="22">
        <f>(Q317/AE317)*100</f>
        <v>0.457968754842796</v>
      </c>
      <c r="AI317" s="22">
        <f>(S317/AE317)*100</f>
        <v>0.46656675482770577</v>
      </c>
      <c r="AJ317" s="22">
        <f t="shared" si="64"/>
        <v>1.804</v>
      </c>
    </row>
    <row r="318" spans="1:36" ht="12.75">
      <c r="A318" s="13" t="s">
        <v>672</v>
      </c>
      <c r="B318" s="14" t="s">
        <v>673</v>
      </c>
      <c r="C318" s="15" t="s">
        <v>636</v>
      </c>
      <c r="D318" s="16"/>
      <c r="E318" s="35">
        <v>883696509</v>
      </c>
      <c r="F318" s="33">
        <v>87.84</v>
      </c>
      <c r="G318" s="19">
        <f t="shared" si="52"/>
        <v>0.8784000000000001</v>
      </c>
      <c r="H318" s="17">
        <v>2780545.14</v>
      </c>
      <c r="I318" s="17">
        <v>0</v>
      </c>
      <c r="J318" s="17">
        <v>0</v>
      </c>
      <c r="K318" s="17">
        <v>315329.25</v>
      </c>
      <c r="L318" s="20">
        <f t="shared" si="53"/>
        <v>3095874.39</v>
      </c>
      <c r="M318" s="17">
        <v>8124793.5</v>
      </c>
      <c r="N318" s="17">
        <v>0</v>
      </c>
      <c r="O318" s="17">
        <v>0</v>
      </c>
      <c r="P318" s="20">
        <f t="shared" si="54"/>
        <v>8124793.5</v>
      </c>
      <c r="Q318" s="17">
        <v>6950979</v>
      </c>
      <c r="R318" s="17">
        <v>0</v>
      </c>
      <c r="S318" s="21">
        <f t="shared" si="55"/>
        <v>6950979</v>
      </c>
      <c r="T318" s="20">
        <f t="shared" si="56"/>
        <v>18171646.89</v>
      </c>
      <c r="U318" s="22">
        <f t="shared" si="57"/>
        <v>0.7865798867832803</v>
      </c>
      <c r="V318" s="22">
        <f t="shared" si="58"/>
        <v>0</v>
      </c>
      <c r="W318" s="22">
        <f t="shared" si="59"/>
        <v>0.7865798867832803</v>
      </c>
      <c r="X318" s="23">
        <f t="shared" si="60"/>
        <v>0.9194099351138207</v>
      </c>
      <c r="Y318" s="23">
        <f t="shared" si="61"/>
        <v>0.35033230961875395</v>
      </c>
      <c r="Z318" s="24"/>
      <c r="AA318" s="23">
        <f t="shared" si="62"/>
        <v>2.0563221315158553</v>
      </c>
      <c r="AB318" s="34">
        <v>280020.127197905</v>
      </c>
      <c r="AC318" s="26">
        <f t="shared" si="63"/>
        <v>5758.115848269368</v>
      </c>
      <c r="AD318" s="28"/>
      <c r="AE318" s="29">
        <f>E318/G318</f>
        <v>1006029723.3606557</v>
      </c>
      <c r="AF318" s="22">
        <f>(L318/AE318)*100</f>
        <v>0.30773190076911355</v>
      </c>
      <c r="AG318" s="22">
        <f>(P318/AE318)*100</f>
        <v>0.8076096870039804</v>
      </c>
      <c r="AH318" s="22">
        <f>(Q318/AE318)*100</f>
        <v>0.6909317725504335</v>
      </c>
      <c r="AI318" s="22">
        <f>(S318/AE318)*100</f>
        <v>0.6909317725504335</v>
      </c>
      <c r="AJ318" s="22">
        <f t="shared" si="64"/>
        <v>1.807</v>
      </c>
    </row>
    <row r="319" spans="1:36" ht="12.75">
      <c r="A319" s="13" t="s">
        <v>674</v>
      </c>
      <c r="B319" s="14" t="s">
        <v>675</v>
      </c>
      <c r="C319" s="15" t="s">
        <v>636</v>
      </c>
      <c r="D319" s="16"/>
      <c r="E319" s="35">
        <v>3938824222</v>
      </c>
      <c r="F319" s="33">
        <v>46.46</v>
      </c>
      <c r="G319" s="19">
        <f t="shared" si="52"/>
        <v>0.4646</v>
      </c>
      <c r="H319" s="17">
        <v>22159331.32</v>
      </c>
      <c r="I319" s="17">
        <v>0</v>
      </c>
      <c r="J319" s="17">
        <v>0</v>
      </c>
      <c r="K319" s="17">
        <v>2513195.78</v>
      </c>
      <c r="L319" s="20">
        <f t="shared" si="53"/>
        <v>24672527.1</v>
      </c>
      <c r="M319" s="17">
        <v>102605977.5</v>
      </c>
      <c r="N319" s="17">
        <v>0</v>
      </c>
      <c r="O319" s="17">
        <v>0</v>
      </c>
      <c r="P319" s="20">
        <f t="shared" si="54"/>
        <v>102605977.5</v>
      </c>
      <c r="Q319" s="17">
        <v>26380328.97</v>
      </c>
      <c r="R319" s="17">
        <v>1568064.12</v>
      </c>
      <c r="S319" s="21">
        <f t="shared" si="55"/>
        <v>27948393.09</v>
      </c>
      <c r="T319" s="20">
        <f t="shared" si="56"/>
        <v>155226897.69</v>
      </c>
      <c r="U319" s="22">
        <f t="shared" si="57"/>
        <v>0.6697513644466463</v>
      </c>
      <c r="V319" s="22">
        <f t="shared" si="58"/>
        <v>0.03981046199629063</v>
      </c>
      <c r="W319" s="22">
        <f t="shared" si="59"/>
        <v>0.7095618264429369</v>
      </c>
      <c r="X319" s="23">
        <f t="shared" si="60"/>
        <v>2.6049900101381067</v>
      </c>
      <c r="Y319" s="23">
        <f t="shared" si="61"/>
        <v>0.6263932003411956</v>
      </c>
      <c r="Z319" s="24"/>
      <c r="AA319" s="23">
        <f t="shared" si="62"/>
        <v>3.9409450369222396</v>
      </c>
      <c r="AB319" s="34">
        <v>195292.0602100736</v>
      </c>
      <c r="AC319" s="26">
        <f t="shared" si="63"/>
        <v>7696.352754352088</v>
      </c>
      <c r="AD319" s="28"/>
      <c r="AE319" s="29">
        <f>E319/G319</f>
        <v>8477882526.904864</v>
      </c>
      <c r="AF319" s="22">
        <f>(L319/AE319)*100</f>
        <v>0.2910222808785195</v>
      </c>
      <c r="AG319" s="22">
        <f>(P319/AE319)*100</f>
        <v>1.2102783587101644</v>
      </c>
      <c r="AH319" s="22">
        <f>(Q319/AE319)*100</f>
        <v>0.3111664839219118</v>
      </c>
      <c r="AI319" s="22">
        <f>(S319/AE319)*100</f>
        <v>0.3296624245653885</v>
      </c>
      <c r="AJ319" s="22">
        <f t="shared" si="64"/>
        <v>1.831</v>
      </c>
    </row>
    <row r="320" spans="1:36" ht="12.75">
      <c r="A320" s="13" t="s">
        <v>676</v>
      </c>
      <c r="B320" s="14" t="s">
        <v>677</v>
      </c>
      <c r="C320" s="15" t="s">
        <v>636</v>
      </c>
      <c r="D320" s="16"/>
      <c r="E320" s="35">
        <v>1426894973</v>
      </c>
      <c r="F320" s="33">
        <v>34.54</v>
      </c>
      <c r="G320" s="19">
        <f t="shared" si="52"/>
        <v>0.3454</v>
      </c>
      <c r="H320" s="17">
        <v>10499557.37</v>
      </c>
      <c r="I320" s="17">
        <v>0</v>
      </c>
      <c r="J320" s="17">
        <v>0</v>
      </c>
      <c r="K320" s="17">
        <v>1190727.68</v>
      </c>
      <c r="L320" s="20">
        <f t="shared" si="53"/>
        <v>11690285.049999999</v>
      </c>
      <c r="M320" s="17">
        <v>40299860</v>
      </c>
      <c r="N320" s="17">
        <v>0</v>
      </c>
      <c r="O320" s="17">
        <v>0</v>
      </c>
      <c r="P320" s="20">
        <f t="shared" si="54"/>
        <v>40299860</v>
      </c>
      <c r="Q320" s="17">
        <v>19604935.53</v>
      </c>
      <c r="R320" s="17">
        <v>0</v>
      </c>
      <c r="S320" s="21">
        <f t="shared" si="55"/>
        <v>19604935.53</v>
      </c>
      <c r="T320" s="20">
        <f t="shared" si="56"/>
        <v>71595080.58</v>
      </c>
      <c r="U320" s="22">
        <f t="shared" si="57"/>
        <v>1.3739578526078389</v>
      </c>
      <c r="V320" s="22">
        <f t="shared" si="58"/>
        <v>0</v>
      </c>
      <c r="W320" s="22">
        <f t="shared" si="59"/>
        <v>1.3739578526078389</v>
      </c>
      <c r="X320" s="23">
        <f t="shared" si="60"/>
        <v>2.824304574797882</v>
      </c>
      <c r="Y320" s="23">
        <f t="shared" si="61"/>
        <v>0.819281395702275</v>
      </c>
      <c r="Z320" s="24"/>
      <c r="AA320" s="23">
        <f t="shared" si="62"/>
        <v>5.017543823107996</v>
      </c>
      <c r="AB320" s="34">
        <v>122004.21493370552</v>
      </c>
      <c r="AC320" s="26">
        <f t="shared" si="63"/>
        <v>6121.6149503375445</v>
      </c>
      <c r="AD320" s="28"/>
      <c r="AE320" s="29">
        <f>E320/G320</f>
        <v>4131137733.0631156</v>
      </c>
      <c r="AF320" s="22">
        <f>(L320/AE320)*100</f>
        <v>0.2829797940755657</v>
      </c>
      <c r="AG320" s="22">
        <f>(P320/AE320)*100</f>
        <v>0.9755148001351882</v>
      </c>
      <c r="AH320" s="22">
        <f>(Q320/AE320)*100</f>
        <v>0.4745650422907474</v>
      </c>
      <c r="AI320" s="22">
        <f>(S320/AE320)*100</f>
        <v>0.4745650422907474</v>
      </c>
      <c r="AJ320" s="22">
        <f t="shared" si="64"/>
        <v>1.734</v>
      </c>
    </row>
    <row r="321" spans="1:36" ht="12.75">
      <c r="A321" s="13" t="s">
        <v>678</v>
      </c>
      <c r="B321" s="14" t="s">
        <v>679</v>
      </c>
      <c r="C321" s="15" t="s">
        <v>636</v>
      </c>
      <c r="D321" s="16"/>
      <c r="E321" s="35">
        <v>426811899</v>
      </c>
      <c r="F321" s="33">
        <v>26.38</v>
      </c>
      <c r="G321" s="19">
        <f t="shared" si="52"/>
        <v>0.2638</v>
      </c>
      <c r="H321" s="17">
        <v>4466487.18</v>
      </c>
      <c r="I321" s="17">
        <v>0</v>
      </c>
      <c r="J321" s="17">
        <v>0</v>
      </c>
      <c r="K321" s="17">
        <v>506578.54</v>
      </c>
      <c r="L321" s="20">
        <f t="shared" si="53"/>
        <v>4973065.72</v>
      </c>
      <c r="M321" s="17">
        <v>13425425</v>
      </c>
      <c r="N321" s="17">
        <v>0</v>
      </c>
      <c r="O321" s="17">
        <v>0</v>
      </c>
      <c r="P321" s="20">
        <f t="shared" si="54"/>
        <v>13425425</v>
      </c>
      <c r="Q321" s="17">
        <v>8272486.32</v>
      </c>
      <c r="R321" s="17">
        <v>0</v>
      </c>
      <c r="S321" s="21">
        <f t="shared" si="55"/>
        <v>8272486.32</v>
      </c>
      <c r="T321" s="20">
        <f t="shared" si="56"/>
        <v>26670977.04</v>
      </c>
      <c r="U321" s="22">
        <f t="shared" si="57"/>
        <v>1.9382042392402936</v>
      </c>
      <c r="V321" s="22">
        <f t="shared" si="58"/>
        <v>0</v>
      </c>
      <c r="W321" s="22">
        <f t="shared" si="59"/>
        <v>1.9382042392402936</v>
      </c>
      <c r="X321" s="23">
        <f t="shared" si="60"/>
        <v>3.145513288513074</v>
      </c>
      <c r="Y321" s="23">
        <f t="shared" si="61"/>
        <v>1.1651656693854264</v>
      </c>
      <c r="Z321" s="24"/>
      <c r="AA321" s="23">
        <f t="shared" si="62"/>
        <v>6.2488831971387935</v>
      </c>
      <c r="AB321" s="34">
        <v>83459.12177455862</v>
      </c>
      <c r="AC321" s="26">
        <f t="shared" si="63"/>
        <v>5215.263037049997</v>
      </c>
      <c r="AD321" s="28"/>
      <c r="AE321" s="29">
        <f>E321/G321</f>
        <v>1617937448.8248675</v>
      </c>
      <c r="AF321" s="22">
        <f>(L321/AE321)*100</f>
        <v>0.30737070358387547</v>
      </c>
      <c r="AG321" s="22">
        <f>(P321/AE321)*100</f>
        <v>0.8297864055097488</v>
      </c>
      <c r="AH321" s="22">
        <f>(Q321/AE321)*100</f>
        <v>0.5112982783115894</v>
      </c>
      <c r="AI321" s="22">
        <f>(S321/AE321)*100</f>
        <v>0.5112982783115894</v>
      </c>
      <c r="AJ321" s="22">
        <f t="shared" si="64"/>
        <v>1.6480000000000001</v>
      </c>
    </row>
    <row r="322" spans="1:36" ht="12.75">
      <c r="A322" s="13" t="s">
        <v>680</v>
      </c>
      <c r="B322" s="14" t="s">
        <v>681</v>
      </c>
      <c r="C322" s="15" t="s">
        <v>636</v>
      </c>
      <c r="D322" s="16"/>
      <c r="E322" s="35">
        <v>746811008</v>
      </c>
      <c r="F322" s="33">
        <v>80.97</v>
      </c>
      <c r="G322" s="19">
        <f aca="true" t="shared" si="65" ref="G322:G385">F322/100</f>
        <v>0.8097</v>
      </c>
      <c r="H322" s="17">
        <v>2528457.68</v>
      </c>
      <c r="I322" s="17">
        <v>0</v>
      </c>
      <c r="J322" s="17">
        <v>0</v>
      </c>
      <c r="K322" s="17">
        <v>286769.57</v>
      </c>
      <c r="L322" s="20">
        <f aca="true" t="shared" si="66" ref="L322:L385">SUM(H322:K322)</f>
        <v>2815227.25</v>
      </c>
      <c r="M322" s="17">
        <v>11217591</v>
      </c>
      <c r="N322" s="17">
        <v>0</v>
      </c>
      <c r="O322" s="17">
        <v>0</v>
      </c>
      <c r="P322" s="20">
        <f aca="true" t="shared" si="67" ref="P322:P385">SUM(M322:O322)</f>
        <v>11217591</v>
      </c>
      <c r="Q322" s="17">
        <v>5815199.29</v>
      </c>
      <c r="R322" s="17">
        <v>0</v>
      </c>
      <c r="S322" s="21">
        <f aca="true" t="shared" si="68" ref="S322:S385">Q322+R322</f>
        <v>5815199.29</v>
      </c>
      <c r="T322" s="20">
        <f aca="true" t="shared" si="69" ref="T322:T385">L322+P322+S322</f>
        <v>19848017.54</v>
      </c>
      <c r="U322" s="22">
        <f aca="true" t="shared" si="70" ref="U322:U385">(Q322/$E322)*100</f>
        <v>0.7786708052916114</v>
      </c>
      <c r="V322" s="22">
        <f aca="true" t="shared" si="71" ref="V322:V385">(R322/$E322)*100</f>
        <v>0</v>
      </c>
      <c r="W322" s="22">
        <f aca="true" t="shared" si="72" ref="W322:W385">(S322/$E322)*100</f>
        <v>0.7786708052916114</v>
      </c>
      <c r="X322" s="23">
        <f aca="true" t="shared" si="73" ref="X322:X385">(P322/E322)*100</f>
        <v>1.5020655667678642</v>
      </c>
      <c r="Y322" s="23">
        <f aca="true" t="shared" si="74" ref="Y322:Y385">(L322/E322)*100</f>
        <v>0.37696649083137246</v>
      </c>
      <c r="Z322" s="24"/>
      <c r="AA322" s="23">
        <f aca="true" t="shared" si="75" ref="AA322:AA385">((T322/E322)*100)-Z322</f>
        <v>2.657702862890848</v>
      </c>
      <c r="AB322" s="34">
        <v>254058.42874062376</v>
      </c>
      <c r="AC322" s="26">
        <f aca="true" t="shared" si="76" ref="AC322:AC385">AB322/100*AA322</f>
        <v>6752.118134055064</v>
      </c>
      <c r="AD322" s="28"/>
      <c r="AE322" s="29">
        <f>E322/G322</f>
        <v>922330502.6553044</v>
      </c>
      <c r="AF322" s="22">
        <f>(L322/AE322)*100</f>
        <v>0.3052297676261623</v>
      </c>
      <c r="AG322" s="22">
        <f>(P322/AE322)*100</f>
        <v>1.2162224894119398</v>
      </c>
      <c r="AH322" s="22">
        <f>(Q322/AE322)*100</f>
        <v>0.6304897510446177</v>
      </c>
      <c r="AI322" s="22">
        <f>(S322/AE322)*100</f>
        <v>0.6304897510446177</v>
      </c>
      <c r="AJ322" s="22">
        <f aca="true" t="shared" si="77" ref="AJ322:AJ385">ROUND(AF322,3)+ROUND(AG322,3)+ROUND(AI322,3)</f>
        <v>2.151</v>
      </c>
    </row>
    <row r="323" spans="1:36" ht="12.75">
      <c r="A323" s="13" t="s">
        <v>682</v>
      </c>
      <c r="B323" s="14" t="s">
        <v>683</v>
      </c>
      <c r="C323" s="15" t="s">
        <v>636</v>
      </c>
      <c r="D323" s="16"/>
      <c r="E323" s="35">
        <v>3169795518</v>
      </c>
      <c r="F323" s="33">
        <v>22.06</v>
      </c>
      <c r="G323" s="19">
        <f t="shared" si="65"/>
        <v>0.2206</v>
      </c>
      <c r="H323" s="17">
        <v>36354202.32</v>
      </c>
      <c r="I323" s="17">
        <v>0</v>
      </c>
      <c r="J323" s="17">
        <v>0</v>
      </c>
      <c r="K323" s="17">
        <v>4122349.87</v>
      </c>
      <c r="L323" s="20">
        <f t="shared" si="66"/>
        <v>40476552.19</v>
      </c>
      <c r="M323" s="17">
        <v>151027561</v>
      </c>
      <c r="N323" s="17">
        <v>0</v>
      </c>
      <c r="O323" s="17">
        <v>0</v>
      </c>
      <c r="P323" s="20">
        <f t="shared" si="67"/>
        <v>151027561</v>
      </c>
      <c r="Q323" s="17">
        <v>60014043</v>
      </c>
      <c r="R323" s="17">
        <v>0</v>
      </c>
      <c r="S323" s="21">
        <f t="shared" si="68"/>
        <v>60014043</v>
      </c>
      <c r="T323" s="20">
        <f t="shared" si="69"/>
        <v>251518156.19</v>
      </c>
      <c r="U323" s="22">
        <f t="shared" si="70"/>
        <v>1.8933096049636093</v>
      </c>
      <c r="V323" s="22">
        <f t="shared" si="71"/>
        <v>0</v>
      </c>
      <c r="W323" s="22">
        <f t="shared" si="72"/>
        <v>1.8933096049636093</v>
      </c>
      <c r="X323" s="23">
        <f t="shared" si="73"/>
        <v>4.76458371344066</v>
      </c>
      <c r="Y323" s="23">
        <f t="shared" si="74"/>
        <v>1.2769452149247438</v>
      </c>
      <c r="Z323" s="24"/>
      <c r="AA323" s="23">
        <f t="shared" si="75"/>
        <v>7.934838533329014</v>
      </c>
      <c r="AB323" s="34">
        <v>75338.07507655087</v>
      </c>
      <c r="AC323" s="26">
        <f t="shared" si="76"/>
        <v>5977.954611442501</v>
      </c>
      <c r="AD323" s="28"/>
      <c r="AE323" s="29">
        <f>E323/G323</f>
        <v>14368973336.355394</v>
      </c>
      <c r="AF323" s="22">
        <f>(L323/AE323)*100</f>
        <v>0.2816941144123985</v>
      </c>
      <c r="AG323" s="22">
        <f>(P323/AE323)*100</f>
        <v>1.0510671671850096</v>
      </c>
      <c r="AH323" s="22">
        <f>(Q323/AE323)*100</f>
        <v>0.41766409885497224</v>
      </c>
      <c r="AI323" s="22">
        <f>(S323/AE323)*100</f>
        <v>0.41766409885497224</v>
      </c>
      <c r="AJ323" s="22">
        <f t="shared" si="77"/>
        <v>1.751</v>
      </c>
    </row>
    <row r="324" spans="1:36" ht="12.75">
      <c r="A324" s="13" t="s">
        <v>684</v>
      </c>
      <c r="B324" s="14" t="s">
        <v>685</v>
      </c>
      <c r="C324" s="15" t="s">
        <v>686</v>
      </c>
      <c r="D324" s="16"/>
      <c r="E324" s="35">
        <v>586306091</v>
      </c>
      <c r="F324" s="33">
        <v>99.18</v>
      </c>
      <c r="G324" s="19">
        <f t="shared" si="65"/>
        <v>0.9918</v>
      </c>
      <c r="H324" s="17">
        <v>1257357.28</v>
      </c>
      <c r="I324" s="17">
        <v>74278.51</v>
      </c>
      <c r="J324" s="17">
        <v>0</v>
      </c>
      <c r="K324" s="17">
        <v>82530.34</v>
      </c>
      <c r="L324" s="20">
        <f t="shared" si="66"/>
        <v>1414166.1300000001</v>
      </c>
      <c r="M324" s="17">
        <v>24065</v>
      </c>
      <c r="N324" s="17">
        <v>0</v>
      </c>
      <c r="O324" s="17">
        <v>0</v>
      </c>
      <c r="P324" s="20">
        <f t="shared" si="67"/>
        <v>24065</v>
      </c>
      <c r="Q324" s="17">
        <v>2033339.09</v>
      </c>
      <c r="R324" s="17">
        <v>0</v>
      </c>
      <c r="S324" s="21">
        <f t="shared" si="68"/>
        <v>2033339.09</v>
      </c>
      <c r="T324" s="20">
        <f t="shared" si="69"/>
        <v>3471570.22</v>
      </c>
      <c r="U324" s="22">
        <f t="shared" si="70"/>
        <v>0.3468050428287296</v>
      </c>
      <c r="V324" s="22">
        <f t="shared" si="71"/>
        <v>0</v>
      </c>
      <c r="W324" s="22">
        <f t="shared" si="72"/>
        <v>0.3468050428287296</v>
      </c>
      <c r="X324" s="23">
        <f t="shared" si="73"/>
        <v>0.004104511341329387</v>
      </c>
      <c r="Y324" s="23">
        <f t="shared" si="74"/>
        <v>0.24119929021852857</v>
      </c>
      <c r="Z324" s="24"/>
      <c r="AA324" s="23">
        <f t="shared" si="75"/>
        <v>0.5921088443885875</v>
      </c>
      <c r="AB324" s="34">
        <v>1818323.3898305085</v>
      </c>
      <c r="AC324" s="26">
        <f t="shared" si="76"/>
        <v>10766.453610772814</v>
      </c>
      <c r="AD324" s="28"/>
      <c r="AE324" s="29">
        <f>E324/G324</f>
        <v>591153550.1109095</v>
      </c>
      <c r="AF324" s="22">
        <f>(L324/AE324)*100</f>
        <v>0.2392214560387366</v>
      </c>
      <c r="AG324" s="22">
        <f>(P324/AE324)*100</f>
        <v>0.0040708543483304865</v>
      </c>
      <c r="AH324" s="22">
        <f>(Q324/AE324)*100</f>
        <v>0.343961241477534</v>
      </c>
      <c r="AI324" s="22">
        <f>(S324/AE324)*100</f>
        <v>0.343961241477534</v>
      </c>
      <c r="AJ324" s="22">
        <f t="shared" si="77"/>
        <v>0.587</v>
      </c>
    </row>
    <row r="325" spans="1:36" ht="12.75">
      <c r="A325" s="13" t="s">
        <v>687</v>
      </c>
      <c r="B325" s="14" t="s">
        <v>688</v>
      </c>
      <c r="C325" s="15" t="s">
        <v>686</v>
      </c>
      <c r="D325" s="16"/>
      <c r="E325" s="35">
        <v>102459777</v>
      </c>
      <c r="F325" s="33">
        <v>47.09</v>
      </c>
      <c r="G325" s="19">
        <f t="shared" si="65"/>
        <v>0.47090000000000004</v>
      </c>
      <c r="H325" s="17">
        <v>491695.26</v>
      </c>
      <c r="I325" s="17">
        <v>29048.91</v>
      </c>
      <c r="J325" s="17">
        <v>9379.28</v>
      </c>
      <c r="K325" s="17">
        <v>32279.69</v>
      </c>
      <c r="L325" s="20">
        <f t="shared" si="66"/>
        <v>562403.1399999999</v>
      </c>
      <c r="M325" s="17">
        <v>0</v>
      </c>
      <c r="N325" s="17">
        <v>2851859.96</v>
      </c>
      <c r="O325" s="17">
        <v>0</v>
      </c>
      <c r="P325" s="20">
        <f t="shared" si="67"/>
        <v>2851859.96</v>
      </c>
      <c r="Q325" s="17">
        <v>1190672</v>
      </c>
      <c r="R325" s="17">
        <v>46106.9</v>
      </c>
      <c r="S325" s="21">
        <f t="shared" si="68"/>
        <v>1236778.9</v>
      </c>
      <c r="T325" s="20">
        <f t="shared" si="69"/>
        <v>4651042</v>
      </c>
      <c r="U325" s="22">
        <f t="shared" si="70"/>
        <v>1.1620872452220934</v>
      </c>
      <c r="V325" s="22">
        <f t="shared" si="71"/>
        <v>0.045000000341597464</v>
      </c>
      <c r="W325" s="22">
        <f t="shared" si="72"/>
        <v>1.2070872455636907</v>
      </c>
      <c r="X325" s="23">
        <f t="shared" si="73"/>
        <v>2.7833946583740854</v>
      </c>
      <c r="Y325" s="23">
        <f t="shared" si="74"/>
        <v>0.5489013898595543</v>
      </c>
      <c r="Z325" s="24"/>
      <c r="AA325" s="23">
        <f t="shared" si="75"/>
        <v>4.53938329379733</v>
      </c>
      <c r="AB325" s="34">
        <v>153215.96283783784</v>
      </c>
      <c r="AC325" s="26">
        <f t="shared" si="76"/>
        <v>6955.059820491537</v>
      </c>
      <c r="AD325" s="28"/>
      <c r="AE325" s="29">
        <f>E325/G325</f>
        <v>217582877.46867698</v>
      </c>
      <c r="AF325" s="22">
        <f>(L325/AE325)*100</f>
        <v>0.2584776644848641</v>
      </c>
      <c r="AG325" s="22">
        <f>(P325/AE325)*100</f>
        <v>1.310700544628357</v>
      </c>
      <c r="AH325" s="22">
        <f>(Q325/AE325)*100</f>
        <v>0.5472268837750838</v>
      </c>
      <c r="AI325" s="22">
        <f>(S325/AE325)*100</f>
        <v>0.568417383935942</v>
      </c>
      <c r="AJ325" s="22">
        <f t="shared" si="77"/>
        <v>2.137</v>
      </c>
    </row>
    <row r="326" spans="1:36" ht="12.75">
      <c r="A326" s="13" t="s">
        <v>689</v>
      </c>
      <c r="B326" s="14" t="s">
        <v>690</v>
      </c>
      <c r="C326" s="15" t="s">
        <v>686</v>
      </c>
      <c r="D326" s="16"/>
      <c r="E326" s="35">
        <v>430292416</v>
      </c>
      <c r="F326" s="33">
        <v>32.47</v>
      </c>
      <c r="G326" s="19">
        <f t="shared" si="65"/>
        <v>0.3247</v>
      </c>
      <c r="H326" s="17">
        <v>3169031.69</v>
      </c>
      <c r="I326" s="17">
        <v>0</v>
      </c>
      <c r="J326" s="17">
        <v>60454.5</v>
      </c>
      <c r="K326" s="17">
        <v>208041.96</v>
      </c>
      <c r="L326" s="20">
        <f t="shared" si="66"/>
        <v>3437528.15</v>
      </c>
      <c r="M326" s="17">
        <v>6219942.5</v>
      </c>
      <c r="N326" s="17">
        <v>0</v>
      </c>
      <c r="O326" s="17">
        <v>0</v>
      </c>
      <c r="P326" s="20">
        <f t="shared" si="67"/>
        <v>6219942.5</v>
      </c>
      <c r="Q326" s="17">
        <v>11560188.34</v>
      </c>
      <c r="R326" s="17">
        <v>0</v>
      </c>
      <c r="S326" s="21">
        <f t="shared" si="68"/>
        <v>11560188.34</v>
      </c>
      <c r="T326" s="20">
        <f t="shared" si="69"/>
        <v>21217658.990000002</v>
      </c>
      <c r="U326" s="22">
        <f t="shared" si="70"/>
        <v>2.686588912596591</v>
      </c>
      <c r="V326" s="22">
        <f t="shared" si="71"/>
        <v>0</v>
      </c>
      <c r="W326" s="22">
        <f t="shared" si="72"/>
        <v>2.686588912596591</v>
      </c>
      <c r="X326" s="23">
        <f t="shared" si="73"/>
        <v>1.4455152516562133</v>
      </c>
      <c r="Y326" s="23">
        <f t="shared" si="74"/>
        <v>0.7988818817573582</v>
      </c>
      <c r="Z326" s="24"/>
      <c r="AA326" s="23">
        <f t="shared" si="75"/>
        <v>4.930986046010163</v>
      </c>
      <c r="AB326" s="34">
        <v>86781.48744365743</v>
      </c>
      <c r="AC326" s="26">
        <f t="shared" si="76"/>
        <v>4279.18303636681</v>
      </c>
      <c r="AD326" s="28"/>
      <c r="AE326" s="29">
        <f>E326/G326</f>
        <v>1325199926.0856175</v>
      </c>
      <c r="AF326" s="22">
        <f>(L326/AE326)*100</f>
        <v>0.2593969470066142</v>
      </c>
      <c r="AG326" s="22">
        <f>(P326/AE326)*100</f>
        <v>0.46935880221277243</v>
      </c>
      <c r="AH326" s="22">
        <f>(Q326/AE326)*100</f>
        <v>0.872335419920113</v>
      </c>
      <c r="AI326" s="22">
        <f>(S326/AE326)*100</f>
        <v>0.872335419920113</v>
      </c>
      <c r="AJ326" s="22">
        <f t="shared" si="77"/>
        <v>1.6</v>
      </c>
    </row>
    <row r="327" spans="1:36" ht="12.75">
      <c r="A327" s="13" t="s">
        <v>691</v>
      </c>
      <c r="B327" s="14" t="s">
        <v>692</v>
      </c>
      <c r="C327" s="15" t="s">
        <v>686</v>
      </c>
      <c r="D327" s="16"/>
      <c r="E327" s="35">
        <v>635120544</v>
      </c>
      <c r="F327" s="33">
        <v>75.97</v>
      </c>
      <c r="G327" s="19">
        <f t="shared" si="65"/>
        <v>0.7597</v>
      </c>
      <c r="H327" s="17">
        <v>2048189.75</v>
      </c>
      <c r="I327" s="17">
        <v>120999.38</v>
      </c>
      <c r="J327" s="17">
        <v>39069.9</v>
      </c>
      <c r="K327" s="17">
        <v>134458.21</v>
      </c>
      <c r="L327" s="20">
        <f t="shared" si="66"/>
        <v>2342717.2399999998</v>
      </c>
      <c r="M327" s="17">
        <v>4362541</v>
      </c>
      <c r="N327" s="17">
        <v>3697744.98</v>
      </c>
      <c r="O327" s="17">
        <v>0</v>
      </c>
      <c r="P327" s="20">
        <f t="shared" si="67"/>
        <v>8060285.98</v>
      </c>
      <c r="Q327" s="17">
        <v>3884273.38</v>
      </c>
      <c r="R327" s="17">
        <v>63512</v>
      </c>
      <c r="S327" s="21">
        <f t="shared" si="68"/>
        <v>3947785.38</v>
      </c>
      <c r="T327" s="20">
        <f t="shared" si="69"/>
        <v>14350788.600000001</v>
      </c>
      <c r="U327" s="22">
        <f t="shared" si="70"/>
        <v>0.6115804970717496</v>
      </c>
      <c r="V327" s="22">
        <f t="shared" si="71"/>
        <v>0.009999991434696844</v>
      </c>
      <c r="W327" s="22">
        <f t="shared" si="72"/>
        <v>0.6215804885064463</v>
      </c>
      <c r="X327" s="23">
        <f t="shared" si="73"/>
        <v>1.2690954585150376</v>
      </c>
      <c r="Y327" s="23">
        <f t="shared" si="74"/>
        <v>0.36886182664562017</v>
      </c>
      <c r="Z327" s="24"/>
      <c r="AA327" s="23">
        <f t="shared" si="75"/>
        <v>2.2595377736671045</v>
      </c>
      <c r="AB327" s="34">
        <v>339029.34315531</v>
      </c>
      <c r="AC327" s="26">
        <f t="shared" si="76"/>
        <v>7660.4960724097</v>
      </c>
      <c r="AD327" s="28"/>
      <c r="AE327" s="29">
        <f>E327/G327</f>
        <v>836014932.2100829</v>
      </c>
      <c r="AF327" s="22">
        <f>(L327/AE327)*100</f>
        <v>0.2802243297026777</v>
      </c>
      <c r="AG327" s="22">
        <f>(P327/AE327)*100</f>
        <v>0.9641318198338741</v>
      </c>
      <c r="AH327" s="22">
        <f>(Q327/AE327)*100</f>
        <v>0.46461770362540816</v>
      </c>
      <c r="AI327" s="22">
        <f>(S327/AE327)*100</f>
        <v>0.4722146971183474</v>
      </c>
      <c r="AJ327" s="22">
        <f t="shared" si="77"/>
        <v>1.716</v>
      </c>
    </row>
    <row r="328" spans="1:36" ht="12.75">
      <c r="A328" s="13" t="s">
        <v>693</v>
      </c>
      <c r="B328" s="14" t="s">
        <v>694</v>
      </c>
      <c r="C328" s="15" t="s">
        <v>686</v>
      </c>
      <c r="D328" s="16"/>
      <c r="E328" s="35">
        <v>983476327</v>
      </c>
      <c r="F328" s="33">
        <v>94.93</v>
      </c>
      <c r="G328" s="19">
        <f t="shared" si="65"/>
        <v>0.9493</v>
      </c>
      <c r="H328" s="17">
        <v>2406076.5</v>
      </c>
      <c r="I328" s="17">
        <v>0</v>
      </c>
      <c r="J328" s="17">
        <v>45891.85</v>
      </c>
      <c r="K328" s="17">
        <v>157956.92</v>
      </c>
      <c r="L328" s="20">
        <f t="shared" si="66"/>
        <v>2609925.27</v>
      </c>
      <c r="M328" s="17">
        <v>3326376</v>
      </c>
      <c r="N328" s="17">
        <v>0</v>
      </c>
      <c r="O328" s="17">
        <v>0</v>
      </c>
      <c r="P328" s="20">
        <f t="shared" si="67"/>
        <v>3326376</v>
      </c>
      <c r="Q328" s="17">
        <v>3360275</v>
      </c>
      <c r="R328" s="17">
        <v>0</v>
      </c>
      <c r="S328" s="21">
        <f t="shared" si="68"/>
        <v>3360275</v>
      </c>
      <c r="T328" s="20">
        <f t="shared" si="69"/>
        <v>9296576.27</v>
      </c>
      <c r="U328" s="22">
        <f t="shared" si="70"/>
        <v>0.3416731961663171</v>
      </c>
      <c r="V328" s="22">
        <f t="shared" si="71"/>
        <v>0</v>
      </c>
      <c r="W328" s="22">
        <f t="shared" si="72"/>
        <v>0.3416731961663171</v>
      </c>
      <c r="X328" s="23">
        <f t="shared" si="73"/>
        <v>0.33822634146637676</v>
      </c>
      <c r="Y328" s="23">
        <f t="shared" si="74"/>
        <v>0.2653775386705368</v>
      </c>
      <c r="Z328" s="24"/>
      <c r="AA328" s="23">
        <f t="shared" si="75"/>
        <v>0.9452770763032307</v>
      </c>
      <c r="AB328" s="34">
        <v>938510.2040816327</v>
      </c>
      <c r="AC328" s="26">
        <f t="shared" si="76"/>
        <v>8871.521817950339</v>
      </c>
      <c r="AD328" s="28"/>
      <c r="AE328" s="29">
        <f>E328/G328</f>
        <v>1036001608.5536711</v>
      </c>
      <c r="AF328" s="22">
        <f>(L328/AE328)*100</f>
        <v>0.2519228974599406</v>
      </c>
      <c r="AG328" s="22">
        <f>(P328/AE328)*100</f>
        <v>0.32107826595403144</v>
      </c>
      <c r="AH328" s="22">
        <f>(Q328/AE328)*100</f>
        <v>0.3243503651206848</v>
      </c>
      <c r="AI328" s="22">
        <f>(S328/AE328)*100</f>
        <v>0.3243503651206848</v>
      </c>
      <c r="AJ328" s="22">
        <f t="shared" si="77"/>
        <v>0.897</v>
      </c>
    </row>
    <row r="329" spans="1:36" ht="12.75">
      <c r="A329" s="13" t="s">
        <v>695</v>
      </c>
      <c r="B329" s="14" t="s">
        <v>696</v>
      </c>
      <c r="C329" s="15" t="s">
        <v>686</v>
      </c>
      <c r="D329" s="16"/>
      <c r="E329" s="35">
        <v>1028738862</v>
      </c>
      <c r="F329" s="33">
        <v>58.25</v>
      </c>
      <c r="G329" s="19">
        <f t="shared" si="65"/>
        <v>0.5825</v>
      </c>
      <c r="H329" s="17">
        <v>4124205.77</v>
      </c>
      <c r="I329" s="17">
        <v>0</v>
      </c>
      <c r="J329" s="17">
        <v>78674.97</v>
      </c>
      <c r="K329" s="17">
        <v>270752.62</v>
      </c>
      <c r="L329" s="20">
        <f t="shared" si="66"/>
        <v>4473633.36</v>
      </c>
      <c r="M329" s="17">
        <v>7453755</v>
      </c>
      <c r="N329" s="17">
        <v>0</v>
      </c>
      <c r="O329" s="17">
        <v>0</v>
      </c>
      <c r="P329" s="20">
        <f t="shared" si="67"/>
        <v>7453755</v>
      </c>
      <c r="Q329" s="17">
        <v>7051412.27</v>
      </c>
      <c r="R329" s="17">
        <v>0</v>
      </c>
      <c r="S329" s="21">
        <f t="shared" si="68"/>
        <v>7051412.27</v>
      </c>
      <c r="T329" s="20">
        <f t="shared" si="69"/>
        <v>18978800.63</v>
      </c>
      <c r="U329" s="22">
        <f t="shared" si="70"/>
        <v>0.6854423926681599</v>
      </c>
      <c r="V329" s="22">
        <f t="shared" si="71"/>
        <v>0</v>
      </c>
      <c r="W329" s="22">
        <f t="shared" si="72"/>
        <v>0.6854423926681599</v>
      </c>
      <c r="X329" s="23">
        <f t="shared" si="73"/>
        <v>0.7245526805032859</v>
      </c>
      <c r="Y329" s="23">
        <f t="shared" si="74"/>
        <v>0.434865788126511</v>
      </c>
      <c r="Z329" s="24"/>
      <c r="AA329" s="23">
        <f t="shared" si="75"/>
        <v>1.844860861297957</v>
      </c>
      <c r="AB329" s="34">
        <v>337870.2577914583</v>
      </c>
      <c r="AC329" s="26">
        <f t="shared" si="76"/>
        <v>6233.2361479611245</v>
      </c>
      <c r="AD329" s="28"/>
      <c r="AE329" s="29">
        <f>E329/G329</f>
        <v>1766075299.5708153</v>
      </c>
      <c r="AF329" s="22">
        <f>(L329/AE329)*100</f>
        <v>0.2533093215836927</v>
      </c>
      <c r="AG329" s="22">
        <f>(P329/AE329)*100</f>
        <v>0.4220519363931641</v>
      </c>
      <c r="AH329" s="22">
        <f>(Q329/AE329)*100</f>
        <v>0.3992701937292032</v>
      </c>
      <c r="AI329" s="22">
        <f>(S329/AE329)*100</f>
        <v>0.3992701937292032</v>
      </c>
      <c r="AJ329" s="22">
        <f t="shared" si="77"/>
        <v>1.074</v>
      </c>
    </row>
    <row r="330" spans="1:36" ht="12.75">
      <c r="A330" s="13" t="s">
        <v>697</v>
      </c>
      <c r="B330" s="14" t="s">
        <v>698</v>
      </c>
      <c r="C330" s="15" t="s">
        <v>686</v>
      </c>
      <c r="D330" s="16"/>
      <c r="E330" s="35">
        <v>1126734335</v>
      </c>
      <c r="F330" s="33">
        <v>95.64</v>
      </c>
      <c r="G330" s="19">
        <f t="shared" si="65"/>
        <v>0.9564</v>
      </c>
      <c r="H330" s="17">
        <v>2682322.64</v>
      </c>
      <c r="I330" s="17">
        <v>0</v>
      </c>
      <c r="J330" s="17">
        <v>51164.06</v>
      </c>
      <c r="K330" s="17">
        <v>176107.02</v>
      </c>
      <c r="L330" s="20">
        <f t="shared" si="66"/>
        <v>2909593.72</v>
      </c>
      <c r="M330" s="17">
        <v>4952368</v>
      </c>
      <c r="N330" s="17">
        <v>0</v>
      </c>
      <c r="O330" s="17">
        <v>0</v>
      </c>
      <c r="P330" s="20">
        <f t="shared" si="67"/>
        <v>4952368</v>
      </c>
      <c r="Q330" s="17">
        <v>5600824.24</v>
      </c>
      <c r="R330" s="17">
        <v>0</v>
      </c>
      <c r="S330" s="21">
        <f t="shared" si="68"/>
        <v>5600824.24</v>
      </c>
      <c r="T330" s="20">
        <f t="shared" si="69"/>
        <v>13462785.96</v>
      </c>
      <c r="U330" s="22">
        <f t="shared" si="70"/>
        <v>0.4970847222828263</v>
      </c>
      <c r="V330" s="22">
        <f t="shared" si="71"/>
        <v>0</v>
      </c>
      <c r="W330" s="22">
        <f t="shared" si="72"/>
        <v>0.4970847222828263</v>
      </c>
      <c r="X330" s="23">
        <f t="shared" si="73"/>
        <v>0.43953289130928985</v>
      </c>
      <c r="Y330" s="23">
        <f t="shared" si="74"/>
        <v>0.2582324537043597</v>
      </c>
      <c r="Z330" s="24"/>
      <c r="AA330" s="23">
        <f t="shared" si="75"/>
        <v>1.194850067296476</v>
      </c>
      <c r="AB330" s="34">
        <v>532944.623655914</v>
      </c>
      <c r="AC330" s="26">
        <f t="shared" si="76"/>
        <v>6367.889194405639</v>
      </c>
      <c r="AD330" s="28"/>
      <c r="AE330" s="29">
        <f>E330/G330</f>
        <v>1178099471.9782517</v>
      </c>
      <c r="AF330" s="22">
        <f>(L330/AE330)*100</f>
        <v>0.24697351872284964</v>
      </c>
      <c r="AG330" s="22">
        <f>(P330/AE330)*100</f>
        <v>0.4203692572482049</v>
      </c>
      <c r="AH330" s="22">
        <f>(Q330/AE330)*100</f>
        <v>0.47541182839129514</v>
      </c>
      <c r="AI330" s="22">
        <f>(S330/AE330)*100</f>
        <v>0.47541182839129514</v>
      </c>
      <c r="AJ330" s="22">
        <f t="shared" si="77"/>
        <v>1.142</v>
      </c>
    </row>
    <row r="331" spans="1:36" ht="12.75">
      <c r="A331" s="13" t="s">
        <v>699</v>
      </c>
      <c r="B331" s="14" t="s">
        <v>700</v>
      </c>
      <c r="C331" s="15" t="s">
        <v>686</v>
      </c>
      <c r="D331" s="32"/>
      <c r="E331" s="35">
        <v>1707315398</v>
      </c>
      <c r="F331" s="33">
        <v>107.76</v>
      </c>
      <c r="G331" s="19">
        <f t="shared" si="65"/>
        <v>1.0776000000000001</v>
      </c>
      <c r="H331" s="17">
        <v>3640892.6</v>
      </c>
      <c r="I331" s="17">
        <v>215063.96</v>
      </c>
      <c r="J331" s="17">
        <v>0</v>
      </c>
      <c r="K331" s="17">
        <v>239016.83</v>
      </c>
      <c r="L331" s="20">
        <f t="shared" si="66"/>
        <v>4094973.39</v>
      </c>
      <c r="M331" s="17">
        <v>11132737</v>
      </c>
      <c r="N331" s="17">
        <v>0</v>
      </c>
      <c r="O331" s="17">
        <v>0</v>
      </c>
      <c r="P331" s="20">
        <f t="shared" si="67"/>
        <v>11132737</v>
      </c>
      <c r="Q331" s="17">
        <v>5247776.57</v>
      </c>
      <c r="R331" s="17">
        <v>0</v>
      </c>
      <c r="S331" s="21">
        <f t="shared" si="68"/>
        <v>5247776.57</v>
      </c>
      <c r="T331" s="20">
        <f t="shared" si="69"/>
        <v>20475486.96</v>
      </c>
      <c r="U331" s="22">
        <f t="shared" si="70"/>
        <v>0.3073700721113042</v>
      </c>
      <c r="V331" s="22">
        <f t="shared" si="71"/>
        <v>0</v>
      </c>
      <c r="W331" s="22">
        <f t="shared" si="72"/>
        <v>0.3073700721113042</v>
      </c>
      <c r="X331" s="23">
        <f t="shared" si="73"/>
        <v>0.6520609497835737</v>
      </c>
      <c r="Y331" s="23">
        <f t="shared" si="74"/>
        <v>0.23984867674695454</v>
      </c>
      <c r="Z331" s="24"/>
      <c r="AA331" s="23">
        <f t="shared" si="75"/>
        <v>1.1992796986418324</v>
      </c>
      <c r="AB331" s="34">
        <v>791440.75608493</v>
      </c>
      <c r="AC331" s="26">
        <f t="shared" si="76"/>
        <v>9491.588314503988</v>
      </c>
      <c r="AD331" s="28"/>
      <c r="AE331" s="29">
        <f>E331/G331</f>
        <v>1584368409.428359</v>
      </c>
      <c r="AF331" s="22">
        <f>(L331/AE331)*100</f>
        <v>0.25846093406251824</v>
      </c>
      <c r="AG331" s="22">
        <f>(P331/AE331)*100</f>
        <v>0.702660879486779</v>
      </c>
      <c r="AH331" s="22">
        <f>(Q331/AE331)*100</f>
        <v>0.33122198970714145</v>
      </c>
      <c r="AI331" s="22">
        <f>(S331/AE331)*100</f>
        <v>0.33122198970714145</v>
      </c>
      <c r="AJ331" s="22">
        <f t="shared" si="77"/>
        <v>1.292</v>
      </c>
    </row>
    <row r="332" spans="1:36" ht="12.75">
      <c r="A332" s="13" t="s">
        <v>701</v>
      </c>
      <c r="B332" s="14" t="s">
        <v>702</v>
      </c>
      <c r="C332" s="15" t="s">
        <v>686</v>
      </c>
      <c r="D332" s="16"/>
      <c r="E332" s="35">
        <v>1453794622</v>
      </c>
      <c r="F332" s="33">
        <v>43.46</v>
      </c>
      <c r="G332" s="19">
        <f t="shared" si="65"/>
        <v>0.4346</v>
      </c>
      <c r="H332" s="17">
        <v>7948056.8</v>
      </c>
      <c r="I332" s="17">
        <v>469545.34</v>
      </c>
      <c r="J332" s="17">
        <v>0</v>
      </c>
      <c r="K332" s="17">
        <v>521781.77</v>
      </c>
      <c r="L332" s="20">
        <f t="shared" si="66"/>
        <v>8939383.91</v>
      </c>
      <c r="M332" s="17">
        <v>20449238</v>
      </c>
      <c r="N332" s="17">
        <v>11948940.41</v>
      </c>
      <c r="O332" s="17">
        <v>0</v>
      </c>
      <c r="P332" s="20">
        <f t="shared" si="67"/>
        <v>32398178.41</v>
      </c>
      <c r="Q332" s="17">
        <v>4994688.99</v>
      </c>
      <c r="R332" s="17">
        <v>363448.65</v>
      </c>
      <c r="S332" s="21">
        <f t="shared" si="68"/>
        <v>5358137.640000001</v>
      </c>
      <c r="T332" s="20">
        <f t="shared" si="69"/>
        <v>46695699.96</v>
      </c>
      <c r="U332" s="22">
        <f t="shared" si="70"/>
        <v>0.34356221397550335</v>
      </c>
      <c r="V332" s="22">
        <f t="shared" si="71"/>
        <v>0.024999999621679713</v>
      </c>
      <c r="W332" s="22">
        <f t="shared" si="72"/>
        <v>0.3685622135971831</v>
      </c>
      <c r="X332" s="23">
        <f t="shared" si="73"/>
        <v>2.2285251245068918</v>
      </c>
      <c r="Y332" s="23">
        <f t="shared" si="74"/>
        <v>0.6149000536060588</v>
      </c>
      <c r="Z332" s="24"/>
      <c r="AA332" s="23">
        <f t="shared" si="75"/>
        <v>3.211987391710134</v>
      </c>
      <c r="AB332" s="34">
        <v>412199.51040391676</v>
      </c>
      <c r="AC332" s="26">
        <f t="shared" si="76"/>
        <v>13239.796302864708</v>
      </c>
      <c r="AD332" s="28"/>
      <c r="AE332" s="29">
        <f>E332/G332</f>
        <v>3345132586.28624</v>
      </c>
      <c r="AF332" s="22">
        <f>(L332/AE332)*100</f>
        <v>0.26723556329719317</v>
      </c>
      <c r="AG332" s="22">
        <f>(P332/AE332)*100</f>
        <v>0.9685170191106953</v>
      </c>
      <c r="AH332" s="22">
        <f>(Q332/AE332)*100</f>
        <v>0.14931213819375377</v>
      </c>
      <c r="AI332" s="22">
        <f>(S332/AE332)*100</f>
        <v>0.16017713802933578</v>
      </c>
      <c r="AJ332" s="22">
        <f t="shared" si="77"/>
        <v>1.396</v>
      </c>
    </row>
    <row r="333" spans="1:36" ht="12.75">
      <c r="A333" s="13" t="s">
        <v>703</v>
      </c>
      <c r="B333" s="14" t="s">
        <v>704</v>
      </c>
      <c r="C333" s="15" t="s">
        <v>686</v>
      </c>
      <c r="D333" s="16" t="s">
        <v>97</v>
      </c>
      <c r="E333" s="35">
        <v>2731236009</v>
      </c>
      <c r="F333" s="33">
        <v>93.84</v>
      </c>
      <c r="G333" s="19">
        <f t="shared" si="65"/>
        <v>0.9384</v>
      </c>
      <c r="H333" s="17">
        <v>6492747.14</v>
      </c>
      <c r="I333" s="17">
        <v>383585.59</v>
      </c>
      <c r="J333" s="17">
        <v>0</v>
      </c>
      <c r="K333" s="17">
        <v>426247.44</v>
      </c>
      <c r="L333" s="20">
        <f t="shared" si="66"/>
        <v>7302580.17</v>
      </c>
      <c r="M333" s="17">
        <v>1891294</v>
      </c>
      <c r="N333" s="17">
        <v>0</v>
      </c>
      <c r="O333" s="17">
        <v>0</v>
      </c>
      <c r="P333" s="20">
        <f t="shared" si="67"/>
        <v>1891294</v>
      </c>
      <c r="Q333" s="17">
        <v>3893822.39</v>
      </c>
      <c r="R333" s="17">
        <v>0</v>
      </c>
      <c r="S333" s="21">
        <f t="shared" si="68"/>
        <v>3893822.39</v>
      </c>
      <c r="T333" s="20">
        <f t="shared" si="69"/>
        <v>13087696.56</v>
      </c>
      <c r="U333" s="22">
        <f t="shared" si="70"/>
        <v>0.14256630980146104</v>
      </c>
      <c r="V333" s="22">
        <f t="shared" si="71"/>
        <v>0</v>
      </c>
      <c r="W333" s="22">
        <f t="shared" si="72"/>
        <v>0.14256630980146104</v>
      </c>
      <c r="X333" s="23">
        <f t="shared" si="73"/>
        <v>0.06924681696374047</v>
      </c>
      <c r="Y333" s="23">
        <f t="shared" si="74"/>
        <v>0.26737272597228706</v>
      </c>
      <c r="Z333" s="24"/>
      <c r="AA333" s="23">
        <f t="shared" si="75"/>
        <v>0.47918585273748854</v>
      </c>
      <c r="AB333" s="34">
        <v>2986219.6055684453</v>
      </c>
      <c r="AC333" s="26">
        <f t="shared" si="76"/>
        <v>14309.541881557221</v>
      </c>
      <c r="AD333" s="28"/>
      <c r="AE333" s="29">
        <f>E333/G333</f>
        <v>2910524306.2659845</v>
      </c>
      <c r="AF333" s="22">
        <f>(L333/AE333)*100</f>
        <v>0.2509025660523942</v>
      </c>
      <c r="AG333" s="22">
        <f>(P333/AE333)*100</f>
        <v>0.06498121303877406</v>
      </c>
      <c r="AH333" s="22">
        <f>(Q333/AE333)*100</f>
        <v>0.13378422511769103</v>
      </c>
      <c r="AI333" s="22">
        <f>(S333/AE333)*100</f>
        <v>0.13378422511769103</v>
      </c>
      <c r="AJ333" s="22">
        <f t="shared" si="77"/>
        <v>0.45</v>
      </c>
    </row>
    <row r="334" spans="1:36" ht="12.75">
      <c r="A334" s="13" t="s">
        <v>705</v>
      </c>
      <c r="B334" s="14" t="s">
        <v>706</v>
      </c>
      <c r="C334" s="15" t="s">
        <v>686</v>
      </c>
      <c r="D334" s="16"/>
      <c r="E334" s="35">
        <v>2424185216</v>
      </c>
      <c r="F334" s="33">
        <v>97.25</v>
      </c>
      <c r="G334" s="19">
        <f t="shared" si="65"/>
        <v>0.9725</v>
      </c>
      <c r="H334" s="17">
        <v>6069216.18</v>
      </c>
      <c r="I334" s="17">
        <v>358607.03</v>
      </c>
      <c r="J334" s="17">
        <v>0</v>
      </c>
      <c r="K334" s="17">
        <v>398457.44</v>
      </c>
      <c r="L334" s="20">
        <f t="shared" si="66"/>
        <v>6826280.65</v>
      </c>
      <c r="M334" s="17">
        <v>14270156</v>
      </c>
      <c r="N334" s="17">
        <v>8998298.81</v>
      </c>
      <c r="O334" s="17">
        <v>0</v>
      </c>
      <c r="P334" s="20">
        <f t="shared" si="67"/>
        <v>23268454.810000002</v>
      </c>
      <c r="Q334" s="17">
        <v>13114790</v>
      </c>
      <c r="R334" s="17">
        <v>0</v>
      </c>
      <c r="S334" s="21">
        <f t="shared" si="68"/>
        <v>13114790</v>
      </c>
      <c r="T334" s="20">
        <f t="shared" si="69"/>
        <v>43209525.46</v>
      </c>
      <c r="U334" s="22">
        <f t="shared" si="70"/>
        <v>0.5409978541837622</v>
      </c>
      <c r="V334" s="22">
        <f t="shared" si="71"/>
        <v>0</v>
      </c>
      <c r="W334" s="22">
        <f t="shared" si="72"/>
        <v>0.5409978541837622</v>
      </c>
      <c r="X334" s="23">
        <f t="shared" si="73"/>
        <v>0.9598464117520631</v>
      </c>
      <c r="Y334" s="23">
        <f t="shared" si="74"/>
        <v>0.2815907219029918</v>
      </c>
      <c r="Z334" s="24"/>
      <c r="AA334" s="23">
        <f t="shared" si="75"/>
        <v>1.782434987838817</v>
      </c>
      <c r="AB334" s="34">
        <v>382658.7380361574</v>
      </c>
      <c r="AC334" s="26">
        <f t="shared" si="76"/>
        <v>6820.643230778953</v>
      </c>
      <c r="AD334" s="28"/>
      <c r="AE334" s="29">
        <f>E334/G334</f>
        <v>2492735440.6169667</v>
      </c>
      <c r="AF334" s="22">
        <f>(L334/AE334)*100</f>
        <v>0.27384697705065947</v>
      </c>
      <c r="AG334" s="22">
        <f>(P334/AE334)*100</f>
        <v>0.9334506354288815</v>
      </c>
      <c r="AH334" s="22">
        <f>(Q334/AE334)*100</f>
        <v>0.5261204131937086</v>
      </c>
      <c r="AI334" s="22">
        <f>(S334/AE334)*100</f>
        <v>0.5261204131937086</v>
      </c>
      <c r="AJ334" s="22">
        <f t="shared" si="77"/>
        <v>1.733</v>
      </c>
    </row>
    <row r="335" spans="1:36" ht="12.75">
      <c r="A335" s="13" t="s">
        <v>707</v>
      </c>
      <c r="B335" s="14" t="s">
        <v>708</v>
      </c>
      <c r="C335" s="15" t="s">
        <v>686</v>
      </c>
      <c r="D335" s="16"/>
      <c r="E335" s="35">
        <v>261214259</v>
      </c>
      <c r="F335" s="33">
        <v>104.18</v>
      </c>
      <c r="G335" s="19">
        <f t="shared" si="65"/>
        <v>1.0418</v>
      </c>
      <c r="H335" s="17">
        <v>568162.47</v>
      </c>
      <c r="I335" s="17">
        <v>33569.35</v>
      </c>
      <c r="J335" s="17">
        <v>10837.29</v>
      </c>
      <c r="K335" s="17">
        <v>37294.68</v>
      </c>
      <c r="L335" s="20">
        <f t="shared" si="66"/>
        <v>649863.79</v>
      </c>
      <c r="M335" s="17">
        <v>1963896.14</v>
      </c>
      <c r="N335" s="17">
        <v>792438.6</v>
      </c>
      <c r="O335" s="17">
        <v>0</v>
      </c>
      <c r="P335" s="20">
        <f t="shared" si="67"/>
        <v>2756334.7399999998</v>
      </c>
      <c r="Q335" s="17">
        <v>953056.74</v>
      </c>
      <c r="R335" s="17">
        <v>0</v>
      </c>
      <c r="S335" s="21">
        <f t="shared" si="68"/>
        <v>953056.74</v>
      </c>
      <c r="T335" s="20">
        <f t="shared" si="69"/>
        <v>4359255.27</v>
      </c>
      <c r="U335" s="22">
        <f t="shared" si="70"/>
        <v>0.364856322793619</v>
      </c>
      <c r="V335" s="22">
        <f t="shared" si="71"/>
        <v>0</v>
      </c>
      <c r="W335" s="22">
        <f t="shared" si="72"/>
        <v>0.364856322793619</v>
      </c>
      <c r="X335" s="23">
        <f t="shared" si="73"/>
        <v>1.0552007193451105</v>
      </c>
      <c r="Y335" s="23">
        <f t="shared" si="74"/>
        <v>0.2487857257440146</v>
      </c>
      <c r="Z335" s="24"/>
      <c r="AA335" s="23">
        <f t="shared" si="75"/>
        <v>1.668842767882744</v>
      </c>
      <c r="AB335" s="34">
        <v>330734.55759599333</v>
      </c>
      <c r="AC335" s="26">
        <f t="shared" si="76"/>
        <v>5519.439745329723</v>
      </c>
      <c r="AD335" s="28"/>
      <c r="AE335" s="29">
        <f>E335/G335</f>
        <v>250733594.7398733</v>
      </c>
      <c r="AF335" s="22">
        <f>(L335/AE335)*100</f>
        <v>0.25918496908011446</v>
      </c>
      <c r="AG335" s="22">
        <f>(P335/AE335)*100</f>
        <v>1.099308109413736</v>
      </c>
      <c r="AH335" s="22">
        <f>(Q335/AE335)*100</f>
        <v>0.3801073170863923</v>
      </c>
      <c r="AI335" s="22">
        <f>(S335/AE335)*100</f>
        <v>0.3801073170863923</v>
      </c>
      <c r="AJ335" s="22">
        <f t="shared" si="77"/>
        <v>1.738</v>
      </c>
    </row>
    <row r="336" spans="1:36" ht="12.75">
      <c r="A336" s="13" t="s">
        <v>709</v>
      </c>
      <c r="B336" s="14" t="s">
        <v>710</v>
      </c>
      <c r="C336" s="15" t="s">
        <v>686</v>
      </c>
      <c r="D336" s="16"/>
      <c r="E336" s="35">
        <v>1148818974</v>
      </c>
      <c r="F336" s="33">
        <v>73.96</v>
      </c>
      <c r="G336" s="19">
        <f t="shared" si="65"/>
        <v>0.7395999999999999</v>
      </c>
      <c r="H336" s="17">
        <v>3699891.54</v>
      </c>
      <c r="I336" s="17">
        <v>218586.43</v>
      </c>
      <c r="J336" s="17">
        <v>0</v>
      </c>
      <c r="K336" s="17">
        <v>242898.1</v>
      </c>
      <c r="L336" s="20">
        <f t="shared" si="66"/>
        <v>4161376.0700000003</v>
      </c>
      <c r="M336" s="17">
        <v>12102517</v>
      </c>
      <c r="N336" s="17">
        <v>4109107.89</v>
      </c>
      <c r="O336" s="17">
        <v>0</v>
      </c>
      <c r="P336" s="20">
        <f t="shared" si="67"/>
        <v>16211624.89</v>
      </c>
      <c r="Q336" s="17">
        <v>5403721.48</v>
      </c>
      <c r="R336" s="17">
        <v>0</v>
      </c>
      <c r="S336" s="21">
        <f t="shared" si="68"/>
        <v>5403721.48</v>
      </c>
      <c r="T336" s="20">
        <f t="shared" si="69"/>
        <v>25776722.44</v>
      </c>
      <c r="U336" s="22">
        <f t="shared" si="70"/>
        <v>0.47037188645876254</v>
      </c>
      <c r="V336" s="22">
        <f t="shared" si="71"/>
        <v>0</v>
      </c>
      <c r="W336" s="22">
        <f t="shared" si="72"/>
        <v>0.47037188645876254</v>
      </c>
      <c r="X336" s="23">
        <f t="shared" si="73"/>
        <v>1.4111557396683456</v>
      </c>
      <c r="Y336" s="23">
        <f t="shared" si="74"/>
        <v>0.36223079215960097</v>
      </c>
      <c r="Z336" s="24"/>
      <c r="AA336" s="23">
        <f t="shared" si="75"/>
        <v>2.2437584182867094</v>
      </c>
      <c r="AB336" s="34">
        <v>547336.5221723967</v>
      </c>
      <c r="AC336" s="26">
        <f t="shared" si="76"/>
        <v>12280.909292600852</v>
      </c>
      <c r="AD336" s="28"/>
      <c r="AE336" s="29">
        <f>E336/G336</f>
        <v>1553297693.3477557</v>
      </c>
      <c r="AF336" s="22">
        <f>(L336/AE336)*100</f>
        <v>0.26790589388124086</v>
      </c>
      <c r="AG336" s="22">
        <f>(P336/AE336)*100</f>
        <v>1.0436907850587085</v>
      </c>
      <c r="AH336" s="22">
        <f>(Q336/AE336)*100</f>
        <v>0.3478870472249007</v>
      </c>
      <c r="AI336" s="22">
        <f>(S336/AE336)*100</f>
        <v>0.3478870472249007</v>
      </c>
      <c r="AJ336" s="22">
        <f t="shared" si="77"/>
        <v>1.6600000000000001</v>
      </c>
    </row>
    <row r="337" spans="1:36" ht="12.75">
      <c r="A337" s="13" t="s">
        <v>711</v>
      </c>
      <c r="B337" s="14" t="s">
        <v>712</v>
      </c>
      <c r="C337" s="15" t="s">
        <v>686</v>
      </c>
      <c r="D337" s="16"/>
      <c r="E337" s="35">
        <v>152787882</v>
      </c>
      <c r="F337" s="33">
        <v>99.75</v>
      </c>
      <c r="G337" s="19">
        <f t="shared" si="65"/>
        <v>0.9975</v>
      </c>
      <c r="H337" s="17">
        <v>367218.99</v>
      </c>
      <c r="I337" s="17">
        <v>21694.96</v>
      </c>
      <c r="J337" s="17">
        <v>7004.85</v>
      </c>
      <c r="K337" s="17">
        <v>24107.85</v>
      </c>
      <c r="L337" s="20">
        <f t="shared" si="66"/>
        <v>420026.64999999997</v>
      </c>
      <c r="M337" s="17">
        <v>1374678</v>
      </c>
      <c r="N337" s="17">
        <v>482215.43</v>
      </c>
      <c r="O337" s="17">
        <v>0</v>
      </c>
      <c r="P337" s="20">
        <f t="shared" si="67"/>
        <v>1856893.43</v>
      </c>
      <c r="Q337" s="17">
        <v>280173.4</v>
      </c>
      <c r="R337" s="17">
        <v>0</v>
      </c>
      <c r="S337" s="21">
        <f t="shared" si="68"/>
        <v>280173.4</v>
      </c>
      <c r="T337" s="20">
        <f t="shared" si="69"/>
        <v>2557093.48</v>
      </c>
      <c r="U337" s="22">
        <f t="shared" si="70"/>
        <v>0.18337409769185756</v>
      </c>
      <c r="V337" s="22">
        <f t="shared" si="71"/>
        <v>0</v>
      </c>
      <c r="W337" s="22">
        <f t="shared" si="72"/>
        <v>0.18337409769185756</v>
      </c>
      <c r="X337" s="23">
        <f t="shared" si="73"/>
        <v>1.2153407755204042</v>
      </c>
      <c r="Y337" s="23">
        <f t="shared" si="74"/>
        <v>0.27490835300668676</v>
      </c>
      <c r="Z337" s="24"/>
      <c r="AA337" s="23">
        <f t="shared" si="75"/>
        <v>1.6736232262189485</v>
      </c>
      <c r="AB337" s="34">
        <v>317865.24216524215</v>
      </c>
      <c r="AC337" s="26">
        <f t="shared" si="76"/>
        <v>5319.866520954599</v>
      </c>
      <c r="AD337" s="28"/>
      <c r="AE337" s="29">
        <f>E337/G337</f>
        <v>153170809.0225564</v>
      </c>
      <c r="AF337" s="22">
        <f>(L337/AE337)*100</f>
        <v>0.27422108212417</v>
      </c>
      <c r="AG337" s="22">
        <f>(P337/AE337)*100</f>
        <v>1.2123024235816031</v>
      </c>
      <c r="AH337" s="22">
        <f>(Q337/AE337)*100</f>
        <v>0.1829156624476279</v>
      </c>
      <c r="AI337" s="22">
        <f>(S337/AE337)*100</f>
        <v>0.1829156624476279</v>
      </c>
      <c r="AJ337" s="22">
        <f t="shared" si="77"/>
        <v>1.669</v>
      </c>
    </row>
    <row r="338" spans="1:36" ht="12.75">
      <c r="A338" s="13" t="s">
        <v>713</v>
      </c>
      <c r="B338" s="14" t="s">
        <v>714</v>
      </c>
      <c r="C338" s="15" t="s">
        <v>686</v>
      </c>
      <c r="D338" s="32" t="s">
        <v>57</v>
      </c>
      <c r="E338" s="35">
        <v>1073598435</v>
      </c>
      <c r="F338" s="33">
        <v>89.88</v>
      </c>
      <c r="G338" s="19">
        <f t="shared" si="65"/>
        <v>0.8987999999999999</v>
      </c>
      <c r="H338" s="17">
        <v>2908534.53</v>
      </c>
      <c r="I338" s="17">
        <v>0</v>
      </c>
      <c r="J338" s="17">
        <v>0</v>
      </c>
      <c r="K338" s="17">
        <v>190958.39</v>
      </c>
      <c r="L338" s="20">
        <f t="shared" si="66"/>
        <v>3099492.92</v>
      </c>
      <c r="M338" s="17">
        <v>8373022</v>
      </c>
      <c r="N338" s="17">
        <v>4094327.27</v>
      </c>
      <c r="O338" s="17">
        <v>0</v>
      </c>
      <c r="P338" s="20">
        <f t="shared" si="67"/>
        <v>12467349.27</v>
      </c>
      <c r="Q338" s="17">
        <v>8118382.56</v>
      </c>
      <c r="R338" s="17">
        <v>0</v>
      </c>
      <c r="S338" s="21">
        <f t="shared" si="68"/>
        <v>8118382.56</v>
      </c>
      <c r="T338" s="20">
        <f t="shared" si="69"/>
        <v>23685224.75</v>
      </c>
      <c r="U338" s="22">
        <f t="shared" si="70"/>
        <v>0.7561842766657907</v>
      </c>
      <c r="V338" s="22">
        <f t="shared" si="71"/>
        <v>0</v>
      </c>
      <c r="W338" s="22">
        <f t="shared" si="72"/>
        <v>0.7561842766657907</v>
      </c>
      <c r="X338" s="23">
        <f t="shared" si="73"/>
        <v>1.1612674593736716</v>
      </c>
      <c r="Y338" s="23">
        <f t="shared" si="74"/>
        <v>0.288701326208621</v>
      </c>
      <c r="Z338" s="24"/>
      <c r="AA338" s="23">
        <f t="shared" si="75"/>
        <v>2.206153062248083</v>
      </c>
      <c r="AB338" s="34">
        <v>259676.26314004746</v>
      </c>
      <c r="AC338" s="26">
        <f t="shared" si="76"/>
        <v>5728.855831195548</v>
      </c>
      <c r="AD338" s="28"/>
      <c r="AE338" s="29">
        <f>E338/G338</f>
        <v>1194479789.7196262</v>
      </c>
      <c r="AF338" s="22">
        <f>(L338/AE338)*100</f>
        <v>0.25948475199630855</v>
      </c>
      <c r="AG338" s="22">
        <f>(P338/AE338)*100</f>
        <v>1.043747192485056</v>
      </c>
      <c r="AH338" s="22">
        <f>(Q338/AE338)*100</f>
        <v>0.6796584278672126</v>
      </c>
      <c r="AI338" s="22">
        <f>(S338/AE338)*100</f>
        <v>0.6796584278672126</v>
      </c>
      <c r="AJ338" s="22">
        <f t="shared" si="77"/>
        <v>1.983</v>
      </c>
    </row>
    <row r="339" spans="1:36" ht="12.75">
      <c r="A339" s="13" t="s">
        <v>715</v>
      </c>
      <c r="B339" s="14" t="s">
        <v>716</v>
      </c>
      <c r="C339" s="15" t="s">
        <v>686</v>
      </c>
      <c r="D339" s="16"/>
      <c r="E339" s="35">
        <v>6285567710</v>
      </c>
      <c r="F339" s="33">
        <v>94.5</v>
      </c>
      <c r="G339" s="19">
        <f t="shared" si="65"/>
        <v>0.945</v>
      </c>
      <c r="H339" s="17">
        <v>15755399.34</v>
      </c>
      <c r="I339" s="17">
        <v>930770.23</v>
      </c>
      <c r="J339" s="17">
        <v>0</v>
      </c>
      <c r="K339" s="17">
        <v>1034311.4</v>
      </c>
      <c r="L339" s="20">
        <f t="shared" si="66"/>
        <v>17720480.97</v>
      </c>
      <c r="M339" s="17">
        <v>57936946</v>
      </c>
      <c r="N339" s="17">
        <v>23424521.31</v>
      </c>
      <c r="O339" s="17">
        <v>0</v>
      </c>
      <c r="P339" s="20">
        <f t="shared" si="67"/>
        <v>81361467.31</v>
      </c>
      <c r="Q339" s="17">
        <v>14763963.29</v>
      </c>
      <c r="R339" s="17">
        <v>1885670</v>
      </c>
      <c r="S339" s="21">
        <f t="shared" si="68"/>
        <v>16649633.29</v>
      </c>
      <c r="T339" s="20">
        <f t="shared" si="69"/>
        <v>115731581.57</v>
      </c>
      <c r="U339" s="22">
        <f t="shared" si="70"/>
        <v>0.23488671145028517</v>
      </c>
      <c r="V339" s="22">
        <f t="shared" si="71"/>
        <v>0.029999995020338423</v>
      </c>
      <c r="W339" s="22">
        <f t="shared" si="72"/>
        <v>0.2648867064706236</v>
      </c>
      <c r="X339" s="23">
        <f t="shared" si="73"/>
        <v>1.2944171642691604</v>
      </c>
      <c r="Y339" s="23">
        <f t="shared" si="74"/>
        <v>0.28192331683592664</v>
      </c>
      <c r="Z339" s="24"/>
      <c r="AA339" s="23">
        <f t="shared" si="75"/>
        <v>1.8412271875757107</v>
      </c>
      <c r="AB339" s="34">
        <v>400347.30050039507</v>
      </c>
      <c r="AC339" s="26">
        <f t="shared" si="76"/>
        <v>7371.3033415387035</v>
      </c>
      <c r="AD339" s="28"/>
      <c r="AE339" s="29">
        <f>E339/G339</f>
        <v>6651394402.116403</v>
      </c>
      <c r="AF339" s="22">
        <f>(L339/AE339)*100</f>
        <v>0.26641753440995064</v>
      </c>
      <c r="AG339" s="22">
        <f>(P339/AE339)*100</f>
        <v>1.2232242202343564</v>
      </c>
      <c r="AH339" s="22">
        <f>(Q339/AE339)*100</f>
        <v>0.22196794232051947</v>
      </c>
      <c r="AI339" s="22">
        <f>(S339/AE339)*100</f>
        <v>0.2503179376147393</v>
      </c>
      <c r="AJ339" s="22">
        <f t="shared" si="77"/>
        <v>1.739</v>
      </c>
    </row>
    <row r="340" spans="1:36" ht="13.5" customHeight="1">
      <c r="A340" s="13" t="s">
        <v>717</v>
      </c>
      <c r="B340" s="14" t="s">
        <v>718</v>
      </c>
      <c r="C340" s="15" t="s">
        <v>686</v>
      </c>
      <c r="D340" s="16"/>
      <c r="E340" s="35">
        <v>543554533</v>
      </c>
      <c r="F340" s="33">
        <v>66.94</v>
      </c>
      <c r="G340" s="19">
        <f t="shared" si="65"/>
        <v>0.6694</v>
      </c>
      <c r="H340" s="17">
        <v>1870370.37</v>
      </c>
      <c r="I340" s="17">
        <v>110500.2</v>
      </c>
      <c r="J340" s="17">
        <v>0</v>
      </c>
      <c r="K340" s="17">
        <v>122792.94</v>
      </c>
      <c r="L340" s="20">
        <f t="shared" si="66"/>
        <v>2103663.5100000002</v>
      </c>
      <c r="M340" s="17">
        <v>3093267</v>
      </c>
      <c r="N340" s="17">
        <v>4287786.02</v>
      </c>
      <c r="O340" s="17">
        <v>0</v>
      </c>
      <c r="P340" s="20">
        <f t="shared" si="67"/>
        <v>7381053.02</v>
      </c>
      <c r="Q340" s="17">
        <v>5715392.55</v>
      </c>
      <c r="R340" s="17">
        <v>27177.72</v>
      </c>
      <c r="S340" s="21">
        <f t="shared" si="68"/>
        <v>5742570.27</v>
      </c>
      <c r="T340" s="20">
        <f t="shared" si="69"/>
        <v>15227286.799999999</v>
      </c>
      <c r="U340" s="22">
        <f t="shared" si="70"/>
        <v>1.0514846630853136</v>
      </c>
      <c r="V340" s="22">
        <f t="shared" si="71"/>
        <v>0.004999998776571697</v>
      </c>
      <c r="W340" s="22">
        <f t="shared" si="72"/>
        <v>1.0564846618618853</v>
      </c>
      <c r="X340" s="23">
        <f t="shared" si="73"/>
        <v>1.357923183762686</v>
      </c>
      <c r="Y340" s="23">
        <f t="shared" si="74"/>
        <v>0.38701977120665465</v>
      </c>
      <c r="Z340" s="24"/>
      <c r="AA340" s="23">
        <f t="shared" si="75"/>
        <v>2.8014276168312255</v>
      </c>
      <c r="AB340" s="34">
        <v>214800.57445868317</v>
      </c>
      <c r="AC340" s="26">
        <f t="shared" si="76"/>
        <v>6017.482613997669</v>
      </c>
      <c r="AD340" s="28"/>
      <c r="AE340" s="29">
        <f>E340/G340</f>
        <v>812002588.8855692</v>
      </c>
      <c r="AF340" s="22">
        <f>(L340/AE340)*100</f>
        <v>0.2590710348457346</v>
      </c>
      <c r="AG340" s="22">
        <f>(P340/AE340)*100</f>
        <v>0.9089937792107419</v>
      </c>
      <c r="AH340" s="22">
        <f>(Q340/AE340)*100</f>
        <v>0.7038638334693089</v>
      </c>
      <c r="AI340" s="22">
        <f>(S340/AE340)*100</f>
        <v>0.7072108326503459</v>
      </c>
      <c r="AJ340" s="22">
        <f t="shared" si="77"/>
        <v>1.875</v>
      </c>
    </row>
    <row r="341" spans="1:36" ht="12.75">
      <c r="A341" s="13" t="s">
        <v>719</v>
      </c>
      <c r="B341" s="14" t="s">
        <v>720</v>
      </c>
      <c r="C341" s="15" t="s">
        <v>686</v>
      </c>
      <c r="D341" s="16"/>
      <c r="E341" s="35">
        <v>4555033689</v>
      </c>
      <c r="F341" s="33">
        <v>101.57</v>
      </c>
      <c r="G341" s="19">
        <f t="shared" si="65"/>
        <v>1.0156999999999998</v>
      </c>
      <c r="H341" s="17">
        <v>10605836.42</v>
      </c>
      <c r="I341" s="17">
        <v>626502.2</v>
      </c>
      <c r="J341" s="17">
        <v>0</v>
      </c>
      <c r="K341" s="17">
        <v>696251.41</v>
      </c>
      <c r="L341" s="20">
        <f t="shared" si="66"/>
        <v>11928590.03</v>
      </c>
      <c r="M341" s="17">
        <v>49785650</v>
      </c>
      <c r="N341" s="17">
        <v>0</v>
      </c>
      <c r="O341" s="17">
        <v>0</v>
      </c>
      <c r="P341" s="20">
        <f t="shared" si="67"/>
        <v>49785650</v>
      </c>
      <c r="Q341" s="17">
        <v>10417839.43</v>
      </c>
      <c r="R341" s="17">
        <v>1138761</v>
      </c>
      <c r="S341" s="21">
        <f t="shared" si="68"/>
        <v>11556600.43</v>
      </c>
      <c r="T341" s="20">
        <f t="shared" si="69"/>
        <v>73270840.46000001</v>
      </c>
      <c r="U341" s="22">
        <f t="shared" si="70"/>
        <v>0.22871048034525304</v>
      </c>
      <c r="V341" s="22">
        <f t="shared" si="71"/>
        <v>0.025000056591238967</v>
      </c>
      <c r="W341" s="22">
        <f t="shared" si="72"/>
        <v>0.25371053693649204</v>
      </c>
      <c r="X341" s="23">
        <f t="shared" si="73"/>
        <v>1.092980939311775</v>
      </c>
      <c r="Y341" s="23">
        <f t="shared" si="74"/>
        <v>0.2618770978314931</v>
      </c>
      <c r="Z341" s="24"/>
      <c r="AA341" s="23">
        <f t="shared" si="75"/>
        <v>1.6085685740797602</v>
      </c>
      <c r="AB341" s="34">
        <v>735241.663619744</v>
      </c>
      <c r="AC341" s="26">
        <f t="shared" si="76"/>
        <v>11826.866344528424</v>
      </c>
      <c r="AD341" s="28"/>
      <c r="AE341" s="29">
        <f>E341/G341</f>
        <v>4484625075.317515</v>
      </c>
      <c r="AF341" s="22">
        <f>(L341/AE341)*100</f>
        <v>0.26598856826744754</v>
      </c>
      <c r="AG341" s="22">
        <f>(P341/AE341)*100</f>
        <v>1.11014074005897</v>
      </c>
      <c r="AH341" s="22">
        <f>(Q341/AE341)*100</f>
        <v>0.2323012348866735</v>
      </c>
      <c r="AI341" s="22">
        <f>(S341/AE341)*100</f>
        <v>0.25769379236639495</v>
      </c>
      <c r="AJ341" s="22">
        <f t="shared" si="77"/>
        <v>1.6340000000000001</v>
      </c>
    </row>
    <row r="342" spans="1:36" ht="12.75">
      <c r="A342" s="13" t="s">
        <v>721</v>
      </c>
      <c r="B342" s="14" t="s">
        <v>722</v>
      </c>
      <c r="C342" s="15" t="s">
        <v>686</v>
      </c>
      <c r="D342" s="16"/>
      <c r="E342" s="35">
        <v>6877581151</v>
      </c>
      <c r="F342" s="33">
        <v>98.89</v>
      </c>
      <c r="G342" s="19">
        <f t="shared" si="65"/>
        <v>0.9889</v>
      </c>
      <c r="H342" s="17">
        <v>16103014.5</v>
      </c>
      <c r="I342" s="17">
        <v>951598.87</v>
      </c>
      <c r="J342" s="17">
        <v>307090.91</v>
      </c>
      <c r="K342" s="17">
        <v>1057308.85</v>
      </c>
      <c r="L342" s="20">
        <f t="shared" si="66"/>
        <v>18419013.130000003</v>
      </c>
      <c r="M342" s="17">
        <v>70226707</v>
      </c>
      <c r="N342" s="17">
        <v>25468115.85</v>
      </c>
      <c r="O342" s="17">
        <v>0</v>
      </c>
      <c r="P342" s="20">
        <f t="shared" si="67"/>
        <v>95694822.85</v>
      </c>
      <c r="Q342" s="17">
        <v>19380000</v>
      </c>
      <c r="R342" s="17">
        <v>1374763.36</v>
      </c>
      <c r="S342" s="21">
        <f t="shared" si="68"/>
        <v>20754763.36</v>
      </c>
      <c r="T342" s="20">
        <f t="shared" si="69"/>
        <v>134868599.33999997</v>
      </c>
      <c r="U342" s="22">
        <f t="shared" si="70"/>
        <v>0.281785115646104</v>
      </c>
      <c r="V342" s="22">
        <f t="shared" si="71"/>
        <v>0.019989053270568963</v>
      </c>
      <c r="W342" s="22">
        <f t="shared" si="72"/>
        <v>0.3017741689166729</v>
      </c>
      <c r="X342" s="23">
        <f t="shared" si="73"/>
        <v>1.3914023077152056</v>
      </c>
      <c r="Y342" s="23">
        <f t="shared" si="74"/>
        <v>0.2678123707391207</v>
      </c>
      <c r="Z342" s="24"/>
      <c r="AA342" s="23">
        <f t="shared" si="75"/>
        <v>1.9609888473709987</v>
      </c>
      <c r="AB342" s="34">
        <v>352627.6976028018</v>
      </c>
      <c r="AC342" s="26">
        <f t="shared" si="76"/>
        <v>6914.989822732074</v>
      </c>
      <c r="AD342" s="28"/>
      <c r="AE342" s="29">
        <f>E342/G342</f>
        <v>6954779200.121346</v>
      </c>
      <c r="AF342" s="22">
        <f>(L342/AE342)*100</f>
        <v>0.26483965342391647</v>
      </c>
      <c r="AG342" s="22">
        <f>(P342/AE342)*100</f>
        <v>1.375957742099567</v>
      </c>
      <c r="AH342" s="22">
        <f>(Q342/AE342)*100</f>
        <v>0.2786573008624323</v>
      </c>
      <c r="AI342" s="22">
        <f>(S342/AE342)*100</f>
        <v>0.2984244756416979</v>
      </c>
      <c r="AJ342" s="22">
        <f t="shared" si="77"/>
        <v>1.939</v>
      </c>
    </row>
    <row r="343" spans="1:36" ht="12.75">
      <c r="A343" s="13" t="s">
        <v>723</v>
      </c>
      <c r="B343" s="14" t="s">
        <v>724</v>
      </c>
      <c r="C343" s="15" t="s">
        <v>686</v>
      </c>
      <c r="D343" s="16"/>
      <c r="E343" s="35">
        <v>199385129</v>
      </c>
      <c r="F343" s="33">
        <v>66.88</v>
      </c>
      <c r="G343" s="19">
        <f t="shared" si="65"/>
        <v>0.6688</v>
      </c>
      <c r="H343" s="17">
        <v>668069.95</v>
      </c>
      <c r="I343" s="17">
        <v>39468.96</v>
      </c>
      <c r="J343" s="17">
        <v>0</v>
      </c>
      <c r="K343" s="17">
        <v>43858.64</v>
      </c>
      <c r="L343" s="20">
        <f t="shared" si="66"/>
        <v>751397.5499999999</v>
      </c>
      <c r="M343" s="17">
        <v>496704</v>
      </c>
      <c r="N343" s="17">
        <v>0</v>
      </c>
      <c r="O343" s="17">
        <v>0</v>
      </c>
      <c r="P343" s="20">
        <f t="shared" si="67"/>
        <v>496704</v>
      </c>
      <c r="Q343" s="17">
        <v>1743605.78</v>
      </c>
      <c r="R343" s="17">
        <v>0</v>
      </c>
      <c r="S343" s="21">
        <f t="shared" si="68"/>
        <v>1743605.78</v>
      </c>
      <c r="T343" s="20">
        <f t="shared" si="69"/>
        <v>2991707.33</v>
      </c>
      <c r="U343" s="22">
        <f t="shared" si="70"/>
        <v>0.8744913869679819</v>
      </c>
      <c r="V343" s="22">
        <f t="shared" si="71"/>
        <v>0</v>
      </c>
      <c r="W343" s="22">
        <f t="shared" si="72"/>
        <v>0.8744913869679819</v>
      </c>
      <c r="X343" s="23">
        <f t="shared" si="73"/>
        <v>0.24911787679009903</v>
      </c>
      <c r="Y343" s="23">
        <f t="shared" si="74"/>
        <v>0.37685736833462635</v>
      </c>
      <c r="Z343" s="24"/>
      <c r="AA343" s="23">
        <f t="shared" si="75"/>
        <v>1.5004666320927074</v>
      </c>
      <c r="AB343" s="34">
        <v>501960.152284264</v>
      </c>
      <c r="AC343" s="26">
        <f t="shared" si="76"/>
        <v>7531.74459142712</v>
      </c>
      <c r="AD343" s="28"/>
      <c r="AE343" s="29">
        <f>E343/G343</f>
        <v>298123697.66746414</v>
      </c>
      <c r="AF343" s="22">
        <f>(L343/AE343)*100</f>
        <v>0.25204220794219806</v>
      </c>
      <c r="AG343" s="22">
        <f>(P343/AE343)*100</f>
        <v>0.16661003599721821</v>
      </c>
      <c r="AH343" s="22">
        <f>(Q343/AE343)*100</f>
        <v>0.5848598396041863</v>
      </c>
      <c r="AI343" s="22">
        <f>(S343/AE343)*100</f>
        <v>0.5848598396041863</v>
      </c>
      <c r="AJ343" s="22">
        <f t="shared" si="77"/>
        <v>1.004</v>
      </c>
    </row>
    <row r="344" spans="1:36" ht="12.75">
      <c r="A344" s="13" t="s">
        <v>725</v>
      </c>
      <c r="B344" s="14" t="s">
        <v>726</v>
      </c>
      <c r="C344" s="15" t="s">
        <v>686</v>
      </c>
      <c r="D344" s="16"/>
      <c r="E344" s="35">
        <v>774755975</v>
      </c>
      <c r="F344" s="33">
        <v>98.75</v>
      </c>
      <c r="G344" s="19">
        <f t="shared" si="65"/>
        <v>0.9875</v>
      </c>
      <c r="H344" s="17">
        <v>1895706.84</v>
      </c>
      <c r="I344" s="17">
        <v>111997.04</v>
      </c>
      <c r="J344" s="17">
        <v>0</v>
      </c>
      <c r="K344" s="17">
        <v>124464.02</v>
      </c>
      <c r="L344" s="20">
        <f t="shared" si="66"/>
        <v>2132167.9</v>
      </c>
      <c r="M344" s="17">
        <v>4638367</v>
      </c>
      <c r="N344" s="17">
        <v>0</v>
      </c>
      <c r="O344" s="17">
        <v>0</v>
      </c>
      <c r="P344" s="20">
        <f t="shared" si="67"/>
        <v>4638367</v>
      </c>
      <c r="Q344" s="17">
        <v>8526724.41</v>
      </c>
      <c r="R344" s="17">
        <v>0</v>
      </c>
      <c r="S344" s="21">
        <f t="shared" si="68"/>
        <v>8526724.41</v>
      </c>
      <c r="T344" s="20">
        <f t="shared" si="69"/>
        <v>15297259.31</v>
      </c>
      <c r="U344" s="22">
        <f t="shared" si="70"/>
        <v>1.1005690417553733</v>
      </c>
      <c r="V344" s="22">
        <f t="shared" si="71"/>
        <v>0</v>
      </c>
      <c r="W344" s="22">
        <f t="shared" si="72"/>
        <v>1.1005690417553733</v>
      </c>
      <c r="X344" s="23">
        <f t="shared" si="73"/>
        <v>0.5986874770472084</v>
      </c>
      <c r="Y344" s="23">
        <f t="shared" si="74"/>
        <v>0.27520509280357597</v>
      </c>
      <c r="Z344" s="24"/>
      <c r="AA344" s="23">
        <f t="shared" si="75"/>
        <v>1.9744616116061577</v>
      </c>
      <c r="AB344" s="34">
        <v>220692.59137306552</v>
      </c>
      <c r="AC344" s="26">
        <f t="shared" si="76"/>
        <v>4357.490496320022</v>
      </c>
      <c r="AD344" s="28"/>
      <c r="AE344" s="29">
        <f>E344/G344</f>
        <v>784563012.6582278</v>
      </c>
      <c r="AF344" s="22">
        <f>(L344/AE344)*100</f>
        <v>0.2717650291435313</v>
      </c>
      <c r="AG344" s="22">
        <f>(P344/AE344)*100</f>
        <v>0.5912038835841182</v>
      </c>
      <c r="AH344" s="22">
        <f>(Q344/AE344)*100</f>
        <v>1.0868119287334312</v>
      </c>
      <c r="AI344" s="22">
        <f>(S344/AE344)*100</f>
        <v>1.0868119287334312</v>
      </c>
      <c r="AJ344" s="22">
        <f t="shared" si="77"/>
        <v>1.95</v>
      </c>
    </row>
    <row r="345" spans="1:36" ht="12.75">
      <c r="A345" s="13" t="s">
        <v>727</v>
      </c>
      <c r="B345" s="14" t="s">
        <v>728</v>
      </c>
      <c r="C345" s="15" t="s">
        <v>686</v>
      </c>
      <c r="D345" s="16" t="s">
        <v>57</v>
      </c>
      <c r="E345" s="35">
        <v>760091206</v>
      </c>
      <c r="F345" s="33">
        <v>100.76</v>
      </c>
      <c r="G345" s="19">
        <f t="shared" si="65"/>
        <v>1.0076</v>
      </c>
      <c r="H345" s="17">
        <v>1848414.64</v>
      </c>
      <c r="I345" s="17">
        <v>0</v>
      </c>
      <c r="J345" s="17">
        <v>0</v>
      </c>
      <c r="K345" s="17">
        <v>121380.25</v>
      </c>
      <c r="L345" s="20">
        <f t="shared" si="66"/>
        <v>1969794.89</v>
      </c>
      <c r="M345" s="17">
        <v>8419849.5</v>
      </c>
      <c r="N345" s="17">
        <v>0</v>
      </c>
      <c r="O345" s="17">
        <v>0</v>
      </c>
      <c r="P345" s="20">
        <f t="shared" si="67"/>
        <v>8419849.5</v>
      </c>
      <c r="Q345" s="17">
        <v>5423497.08</v>
      </c>
      <c r="R345" s="17">
        <v>190022</v>
      </c>
      <c r="S345" s="21">
        <f t="shared" si="68"/>
        <v>5613519.08</v>
      </c>
      <c r="T345" s="20">
        <f t="shared" si="69"/>
        <v>16003163.47</v>
      </c>
      <c r="U345" s="22">
        <f t="shared" si="70"/>
        <v>0.7135324073200763</v>
      </c>
      <c r="V345" s="22">
        <f t="shared" si="71"/>
        <v>0.02499989455212826</v>
      </c>
      <c r="W345" s="22">
        <f t="shared" si="72"/>
        <v>0.7385323018722045</v>
      </c>
      <c r="X345" s="23">
        <f t="shared" si="73"/>
        <v>1.1077419964256237</v>
      </c>
      <c r="Y345" s="23">
        <f t="shared" si="74"/>
        <v>0.2591524378194161</v>
      </c>
      <c r="Z345" s="24"/>
      <c r="AA345" s="23">
        <f t="shared" si="75"/>
        <v>2.1054267361172445</v>
      </c>
      <c r="AB345" s="34">
        <v>275075.0126968004</v>
      </c>
      <c r="AC345" s="26">
        <f t="shared" si="76"/>
        <v>5791.502861696341</v>
      </c>
      <c r="AD345" s="28"/>
      <c r="AE345" s="29">
        <f>E345/G345</f>
        <v>754358084.557364</v>
      </c>
      <c r="AF345" s="22">
        <f>(L345/AE345)*100</f>
        <v>0.2611219963468437</v>
      </c>
      <c r="AG345" s="22">
        <f>(P345/AE345)*100</f>
        <v>1.1161608355984585</v>
      </c>
      <c r="AH345" s="22">
        <f>(Q345/AE345)*100</f>
        <v>0.7189552536157089</v>
      </c>
      <c r="AI345" s="22">
        <f>(S345/AE345)*100</f>
        <v>0.7441451473664333</v>
      </c>
      <c r="AJ345" s="22">
        <f t="shared" si="77"/>
        <v>2.1210000000000004</v>
      </c>
    </row>
    <row r="346" spans="1:36" ht="15.75">
      <c r="A346" s="13" t="s">
        <v>729</v>
      </c>
      <c r="B346" s="14" t="s">
        <v>730</v>
      </c>
      <c r="C346" s="15" t="s">
        <v>686</v>
      </c>
      <c r="D346" s="39"/>
      <c r="E346" s="35">
        <v>1238334957</v>
      </c>
      <c r="F346" s="33">
        <v>74.59</v>
      </c>
      <c r="G346" s="19">
        <f t="shared" si="65"/>
        <v>0.7459</v>
      </c>
      <c r="H346" s="17">
        <v>3827908</v>
      </c>
      <c r="I346" s="17">
        <v>226147.55</v>
      </c>
      <c r="J346" s="17">
        <v>0</v>
      </c>
      <c r="K346" s="17">
        <v>251299.56</v>
      </c>
      <c r="L346" s="20">
        <f t="shared" si="66"/>
        <v>4305355.109999999</v>
      </c>
      <c r="M346" s="17">
        <v>10954872</v>
      </c>
      <c r="N346" s="17">
        <v>5874484.96</v>
      </c>
      <c r="O346" s="17">
        <v>0</v>
      </c>
      <c r="P346" s="20">
        <f t="shared" si="67"/>
        <v>16829356.96</v>
      </c>
      <c r="Q346" s="17">
        <v>6210403.18</v>
      </c>
      <c r="R346" s="17">
        <v>123833.49</v>
      </c>
      <c r="S346" s="21">
        <f t="shared" si="68"/>
        <v>6334236.67</v>
      </c>
      <c r="T346" s="20">
        <f t="shared" si="69"/>
        <v>27468948.740000002</v>
      </c>
      <c r="U346" s="22">
        <f t="shared" si="70"/>
        <v>0.5015123852310017</v>
      </c>
      <c r="V346" s="22">
        <f t="shared" si="71"/>
        <v>0.009999999539704506</v>
      </c>
      <c r="W346" s="22">
        <f t="shared" si="72"/>
        <v>0.5115123847707063</v>
      </c>
      <c r="X346" s="23">
        <f t="shared" si="73"/>
        <v>1.3590310816041997</v>
      </c>
      <c r="Y346" s="23">
        <f t="shared" si="74"/>
        <v>0.34767290430290254</v>
      </c>
      <c r="Z346" s="24"/>
      <c r="AA346" s="23">
        <f t="shared" si="75"/>
        <v>2.2182163706778084</v>
      </c>
      <c r="AB346" s="34">
        <v>500982.4383802817</v>
      </c>
      <c r="AC346" s="26">
        <f t="shared" si="76"/>
        <v>11112.874462372272</v>
      </c>
      <c r="AD346" s="28"/>
      <c r="AE346" s="29">
        <f>E346/G346</f>
        <v>1660188975.7340126</v>
      </c>
      <c r="AF346" s="22">
        <f>(L346/AE346)*100</f>
        <v>0.259329219319535</v>
      </c>
      <c r="AG346" s="22">
        <f>(P346/AE346)*100</f>
        <v>1.0137012837685726</v>
      </c>
      <c r="AH346" s="22">
        <f>(Q346/AE346)*100</f>
        <v>0.37407808814380417</v>
      </c>
      <c r="AI346" s="22">
        <f>(S346/AE346)*100</f>
        <v>0.3815370878004698</v>
      </c>
      <c r="AJ346" s="22">
        <f t="shared" si="77"/>
        <v>1.6550000000000002</v>
      </c>
    </row>
    <row r="347" spans="1:36" ht="12.75">
      <c r="A347" s="13" t="s">
        <v>731</v>
      </c>
      <c r="B347" s="14" t="s">
        <v>732</v>
      </c>
      <c r="C347" s="15" t="s">
        <v>686</v>
      </c>
      <c r="D347" s="16"/>
      <c r="E347" s="35">
        <v>204537471</v>
      </c>
      <c r="F347" s="33">
        <v>105.04</v>
      </c>
      <c r="G347" s="19">
        <f t="shared" si="65"/>
        <v>1.0504</v>
      </c>
      <c r="H347" s="17">
        <v>395407.63</v>
      </c>
      <c r="I347" s="17">
        <v>23360.72</v>
      </c>
      <c r="J347" s="17">
        <v>0</v>
      </c>
      <c r="K347" s="17">
        <v>25957.95</v>
      </c>
      <c r="L347" s="20">
        <f t="shared" si="66"/>
        <v>444726.3</v>
      </c>
      <c r="M347" s="17">
        <v>0</v>
      </c>
      <c r="N347" s="17">
        <v>970849.61</v>
      </c>
      <c r="O347" s="17">
        <v>0</v>
      </c>
      <c r="P347" s="20">
        <f t="shared" si="67"/>
        <v>970849.61</v>
      </c>
      <c r="Q347" s="17">
        <v>538765</v>
      </c>
      <c r="R347" s="17">
        <v>10243.26</v>
      </c>
      <c r="S347" s="21">
        <f t="shared" si="68"/>
        <v>549008.26</v>
      </c>
      <c r="T347" s="20">
        <f t="shared" si="69"/>
        <v>1964584.17</v>
      </c>
      <c r="U347" s="22">
        <f t="shared" si="70"/>
        <v>0.2634065031536446</v>
      </c>
      <c r="V347" s="22">
        <f t="shared" si="71"/>
        <v>0.005008011466026193</v>
      </c>
      <c r="W347" s="22">
        <f t="shared" si="72"/>
        <v>0.26841451461967086</v>
      </c>
      <c r="X347" s="23">
        <f t="shared" si="73"/>
        <v>0.4746561132556489</v>
      </c>
      <c r="Y347" s="23">
        <f t="shared" si="74"/>
        <v>0.21743023311361856</v>
      </c>
      <c r="Z347" s="24"/>
      <c r="AA347" s="23">
        <f t="shared" si="75"/>
        <v>0.9605008609889382</v>
      </c>
      <c r="AB347" s="34">
        <v>1415406.6666666667</v>
      </c>
      <c r="AC347" s="26">
        <f t="shared" si="76"/>
        <v>13594.993219828164</v>
      </c>
      <c r="AD347" s="28"/>
      <c r="AE347" s="29">
        <f>E347/G347</f>
        <v>194723411.08149275</v>
      </c>
      <c r="AF347" s="22">
        <f>(L347/AE347)*100</f>
        <v>0.22838871686254497</v>
      </c>
      <c r="AG347" s="22">
        <f>(P347/AE347)*100</f>
        <v>0.4985787813637337</v>
      </c>
      <c r="AH347" s="22">
        <f>(Q347/AE347)*100</f>
        <v>0.27668219091258833</v>
      </c>
      <c r="AI347" s="22">
        <f>(S347/AE347)*100</f>
        <v>0.2819426061565023</v>
      </c>
      <c r="AJ347" s="22">
        <f t="shared" si="77"/>
        <v>1.009</v>
      </c>
    </row>
    <row r="348" spans="1:36" ht="12.75">
      <c r="A348" s="13" t="s">
        <v>733</v>
      </c>
      <c r="B348" s="14" t="s">
        <v>734</v>
      </c>
      <c r="C348" s="15" t="s">
        <v>686</v>
      </c>
      <c r="D348" s="16"/>
      <c r="E348" s="35">
        <v>5112264892</v>
      </c>
      <c r="F348" s="33">
        <v>97.83</v>
      </c>
      <c r="G348" s="19">
        <f t="shared" si="65"/>
        <v>0.9783</v>
      </c>
      <c r="H348" s="17">
        <v>12363049.04</v>
      </c>
      <c r="I348" s="17">
        <v>0</v>
      </c>
      <c r="J348" s="17">
        <v>0</v>
      </c>
      <c r="K348" s="17">
        <v>811709.3</v>
      </c>
      <c r="L348" s="20">
        <f t="shared" si="66"/>
        <v>13174758.34</v>
      </c>
      <c r="M348" s="17">
        <v>31570923</v>
      </c>
      <c r="N348" s="17">
        <v>0</v>
      </c>
      <c r="O348" s="17">
        <v>0</v>
      </c>
      <c r="P348" s="20">
        <f t="shared" si="67"/>
        <v>31570923</v>
      </c>
      <c r="Q348" s="17">
        <v>30515934.27</v>
      </c>
      <c r="R348" s="17">
        <v>0</v>
      </c>
      <c r="S348" s="21">
        <f t="shared" si="68"/>
        <v>30515934.27</v>
      </c>
      <c r="T348" s="20">
        <f t="shared" si="69"/>
        <v>75261615.61</v>
      </c>
      <c r="U348" s="22">
        <f t="shared" si="70"/>
        <v>0.5969161401975334</v>
      </c>
      <c r="V348" s="22">
        <f t="shared" si="71"/>
        <v>0</v>
      </c>
      <c r="W348" s="22">
        <f t="shared" si="72"/>
        <v>0.5969161401975334</v>
      </c>
      <c r="X348" s="23">
        <f t="shared" si="73"/>
        <v>0.6175525655840761</v>
      </c>
      <c r="Y348" s="23">
        <f t="shared" si="74"/>
        <v>0.25770883587461807</v>
      </c>
      <c r="Z348" s="24"/>
      <c r="AA348" s="23">
        <f t="shared" si="75"/>
        <v>1.4721775416562275</v>
      </c>
      <c r="AB348" s="34">
        <v>484328.4080076263</v>
      </c>
      <c r="AC348" s="26">
        <f t="shared" si="76"/>
        <v>7130.174050549416</v>
      </c>
      <c r="AD348" s="28"/>
      <c r="AE348" s="29">
        <f>E348/G348</f>
        <v>5225661752.018808</v>
      </c>
      <c r="AF348" s="22">
        <f>(L348/AE348)*100</f>
        <v>0.2521165541361388</v>
      </c>
      <c r="AG348" s="22">
        <f>(P348/AE348)*100</f>
        <v>0.6041516749109016</v>
      </c>
      <c r="AH348" s="22">
        <f>(Q348/AE348)*100</f>
        <v>0.5839630599552469</v>
      </c>
      <c r="AI348" s="22">
        <f>(S348/AE348)*100</f>
        <v>0.5839630599552469</v>
      </c>
      <c r="AJ348" s="22">
        <f t="shared" si="77"/>
        <v>1.44</v>
      </c>
    </row>
    <row r="349" spans="1:36" ht="12.75">
      <c r="A349" s="13" t="s">
        <v>735</v>
      </c>
      <c r="B349" s="14" t="s">
        <v>736</v>
      </c>
      <c r="C349" s="15" t="s">
        <v>686</v>
      </c>
      <c r="D349" s="16"/>
      <c r="E349" s="35">
        <v>6389922803</v>
      </c>
      <c r="F349" s="33">
        <v>98.92</v>
      </c>
      <c r="G349" s="19">
        <f t="shared" si="65"/>
        <v>0.9892</v>
      </c>
      <c r="H349" s="17">
        <v>14987922.47</v>
      </c>
      <c r="I349" s="17">
        <v>885467.12</v>
      </c>
      <c r="J349" s="17">
        <v>0</v>
      </c>
      <c r="K349" s="17">
        <v>983956.15</v>
      </c>
      <c r="L349" s="20">
        <f t="shared" si="66"/>
        <v>16857345.74</v>
      </c>
      <c r="M349" s="17">
        <v>48454714.54</v>
      </c>
      <c r="N349" s="17">
        <v>23234976.26</v>
      </c>
      <c r="O349" s="17">
        <v>0</v>
      </c>
      <c r="P349" s="20">
        <f t="shared" si="67"/>
        <v>71689690.8</v>
      </c>
      <c r="Q349" s="17">
        <v>18820759.37</v>
      </c>
      <c r="R349" s="17">
        <v>1277984.56</v>
      </c>
      <c r="S349" s="21">
        <f t="shared" si="68"/>
        <v>20098743.93</v>
      </c>
      <c r="T349" s="20">
        <f t="shared" si="69"/>
        <v>108645780.47</v>
      </c>
      <c r="U349" s="22">
        <f t="shared" si="70"/>
        <v>0.2945381337183582</v>
      </c>
      <c r="V349" s="22">
        <f t="shared" si="71"/>
        <v>0.019999999990610216</v>
      </c>
      <c r="W349" s="22">
        <f t="shared" si="72"/>
        <v>0.3145381337089684</v>
      </c>
      <c r="X349" s="23">
        <f t="shared" si="73"/>
        <v>1.1219179481533401</v>
      </c>
      <c r="Y349" s="23">
        <f t="shared" si="74"/>
        <v>0.2638114146243779</v>
      </c>
      <c r="Z349" s="24"/>
      <c r="AA349" s="23">
        <f t="shared" si="75"/>
        <v>1.7002674964866866</v>
      </c>
      <c r="AB349" s="34">
        <v>428479.8588934274</v>
      </c>
      <c r="AC349" s="26">
        <f t="shared" si="76"/>
        <v>7285.303769756966</v>
      </c>
      <c r="AD349" s="28"/>
      <c r="AE349" s="29">
        <f>E349/G349</f>
        <v>6459687427.21391</v>
      </c>
      <c r="AF349" s="22">
        <f>(L349/AE349)*100</f>
        <v>0.2609622513464346</v>
      </c>
      <c r="AG349" s="22">
        <f>(P349/AE349)*100</f>
        <v>1.1098012343132841</v>
      </c>
      <c r="AH349" s="22">
        <f>(Q349/AE349)*100</f>
        <v>0.29135712187419993</v>
      </c>
      <c r="AI349" s="22">
        <f>(S349/AE349)*100</f>
        <v>0.3111411218649115</v>
      </c>
      <c r="AJ349" s="22">
        <f t="shared" si="77"/>
        <v>1.682</v>
      </c>
    </row>
    <row r="350" spans="1:36" ht="12.75">
      <c r="A350" s="13" t="s">
        <v>737</v>
      </c>
      <c r="B350" s="14" t="s">
        <v>738</v>
      </c>
      <c r="C350" s="15" t="s">
        <v>686</v>
      </c>
      <c r="D350" s="16"/>
      <c r="E350" s="35">
        <v>1594895439</v>
      </c>
      <c r="F350" s="33">
        <v>73.88</v>
      </c>
      <c r="G350" s="19">
        <f t="shared" si="65"/>
        <v>0.7387999999999999</v>
      </c>
      <c r="H350" s="17">
        <v>5185273.17</v>
      </c>
      <c r="I350" s="17">
        <v>306340.28</v>
      </c>
      <c r="J350" s="17">
        <v>98911.04</v>
      </c>
      <c r="K350" s="17">
        <v>340411.19</v>
      </c>
      <c r="L350" s="20">
        <f t="shared" si="66"/>
        <v>5930935.680000001</v>
      </c>
      <c r="M350" s="17">
        <v>12983460</v>
      </c>
      <c r="N350" s="17">
        <v>0</v>
      </c>
      <c r="O350" s="17">
        <v>0</v>
      </c>
      <c r="P350" s="20">
        <f t="shared" si="67"/>
        <v>12983460</v>
      </c>
      <c r="Q350" s="17">
        <v>5196979.54</v>
      </c>
      <c r="R350" s="17">
        <v>79744.77</v>
      </c>
      <c r="S350" s="21">
        <f t="shared" si="68"/>
        <v>5276724.31</v>
      </c>
      <c r="T350" s="20">
        <f t="shared" si="69"/>
        <v>24191119.99</v>
      </c>
      <c r="U350" s="22">
        <f t="shared" si="70"/>
        <v>0.3258507995520075</v>
      </c>
      <c r="V350" s="22">
        <f t="shared" si="71"/>
        <v>0.004999999877734932</v>
      </c>
      <c r="W350" s="22">
        <f t="shared" si="72"/>
        <v>0.3308507994297424</v>
      </c>
      <c r="X350" s="23">
        <f t="shared" si="73"/>
        <v>0.8140633976695446</v>
      </c>
      <c r="Y350" s="23">
        <f t="shared" si="74"/>
        <v>0.37186987528904714</v>
      </c>
      <c r="Z350" s="24"/>
      <c r="AA350" s="23">
        <f t="shared" si="75"/>
        <v>1.5167840723883341</v>
      </c>
      <c r="AB350" s="34">
        <v>498275.061039414</v>
      </c>
      <c r="AC350" s="26">
        <f t="shared" si="76"/>
        <v>7557.756762529082</v>
      </c>
      <c r="AD350" s="28"/>
      <c r="AE350" s="29">
        <f>E350/G350</f>
        <v>2158764806.4428806</v>
      </c>
      <c r="AF350" s="22">
        <f>(L350/AE350)*100</f>
        <v>0.27473746386354797</v>
      </c>
      <c r="AG350" s="22">
        <f>(P350/AE350)*100</f>
        <v>0.6014300381982595</v>
      </c>
      <c r="AH350" s="22">
        <f>(Q350/AE350)*100</f>
        <v>0.2407385707090231</v>
      </c>
      <c r="AI350" s="22">
        <f>(S350/AE350)*100</f>
        <v>0.24443257061869364</v>
      </c>
      <c r="AJ350" s="22">
        <f t="shared" si="77"/>
        <v>1.12</v>
      </c>
    </row>
    <row r="351" spans="1:36" ht="12.75">
      <c r="A351" s="13" t="s">
        <v>739</v>
      </c>
      <c r="B351" s="14" t="s">
        <v>740</v>
      </c>
      <c r="C351" s="15" t="s">
        <v>686</v>
      </c>
      <c r="D351" s="16"/>
      <c r="E351" s="35">
        <v>3188708403</v>
      </c>
      <c r="F351" s="33">
        <v>41.99</v>
      </c>
      <c r="G351" s="19">
        <f t="shared" si="65"/>
        <v>0.4199</v>
      </c>
      <c r="H351" s="17">
        <v>17797817.21</v>
      </c>
      <c r="I351" s="17">
        <v>1051495.97</v>
      </c>
      <c r="J351" s="17">
        <v>339499.13</v>
      </c>
      <c r="K351" s="17">
        <v>1168488.04</v>
      </c>
      <c r="L351" s="20">
        <f t="shared" si="66"/>
        <v>20357300.349999998</v>
      </c>
      <c r="M351" s="17">
        <v>66006077</v>
      </c>
      <c r="N351" s="17">
        <v>26385094.87</v>
      </c>
      <c r="O351" s="17">
        <v>0</v>
      </c>
      <c r="P351" s="20">
        <f t="shared" si="67"/>
        <v>92391171.87</v>
      </c>
      <c r="Q351" s="17">
        <v>18744655.69</v>
      </c>
      <c r="R351" s="17">
        <v>625456.67</v>
      </c>
      <c r="S351" s="21">
        <f t="shared" si="68"/>
        <v>19370112.360000003</v>
      </c>
      <c r="T351" s="20">
        <f t="shared" si="69"/>
        <v>132118584.58</v>
      </c>
      <c r="U351" s="22">
        <f t="shared" si="70"/>
        <v>0.5878447735253766</v>
      </c>
      <c r="V351" s="22">
        <f t="shared" si="71"/>
        <v>0.01961473395972984</v>
      </c>
      <c r="W351" s="22">
        <f t="shared" si="72"/>
        <v>0.6074595074851064</v>
      </c>
      <c r="X351" s="23">
        <f t="shared" si="73"/>
        <v>2.8974481261151555</v>
      </c>
      <c r="Y351" s="23">
        <f t="shared" si="74"/>
        <v>0.6384183743752626</v>
      </c>
      <c r="Z351" s="24"/>
      <c r="AA351" s="23">
        <f t="shared" si="75"/>
        <v>4.143326007975524</v>
      </c>
      <c r="AB351" s="34">
        <v>225197.2044173295</v>
      </c>
      <c r="AC351" s="26">
        <f t="shared" si="76"/>
        <v>9330.654339857021</v>
      </c>
      <c r="AD351" s="28"/>
      <c r="AE351" s="29">
        <f>E351/G351</f>
        <v>7593970952.607764</v>
      </c>
      <c r="AF351" s="22">
        <f>(L351/AE351)*100</f>
        <v>0.26807187540017274</v>
      </c>
      <c r="AG351" s="22">
        <f>(P351/AE351)*100</f>
        <v>1.2166384681557538</v>
      </c>
      <c r="AH351" s="22">
        <f>(Q351/AE351)*100</f>
        <v>0.24683602040330557</v>
      </c>
      <c r="AI351" s="22">
        <f>(S351/AE351)*100</f>
        <v>0.25507224719299615</v>
      </c>
      <c r="AJ351" s="22">
        <f t="shared" si="77"/>
        <v>1.7400000000000002</v>
      </c>
    </row>
    <row r="352" spans="1:36" ht="12.75">
      <c r="A352" s="13" t="s">
        <v>741</v>
      </c>
      <c r="B352" s="14" t="s">
        <v>742</v>
      </c>
      <c r="C352" s="15" t="s">
        <v>686</v>
      </c>
      <c r="D352" s="16"/>
      <c r="E352" s="35">
        <v>1043005812</v>
      </c>
      <c r="F352" s="33">
        <v>97.02</v>
      </c>
      <c r="G352" s="19">
        <f t="shared" si="65"/>
        <v>0.9702</v>
      </c>
      <c r="H352" s="17">
        <v>2492902.49</v>
      </c>
      <c r="I352" s="17">
        <v>0</v>
      </c>
      <c r="J352" s="17">
        <v>47559.75</v>
      </c>
      <c r="K352" s="17">
        <v>163652.88</v>
      </c>
      <c r="L352" s="20">
        <f t="shared" si="66"/>
        <v>2704115.12</v>
      </c>
      <c r="M352" s="17">
        <v>0</v>
      </c>
      <c r="N352" s="17">
        <v>15185403.17</v>
      </c>
      <c r="O352" s="17">
        <v>0</v>
      </c>
      <c r="P352" s="20">
        <f t="shared" si="67"/>
        <v>15185403.17</v>
      </c>
      <c r="Q352" s="17">
        <v>6497821.7</v>
      </c>
      <c r="R352" s="17">
        <v>0</v>
      </c>
      <c r="S352" s="21">
        <f t="shared" si="68"/>
        <v>6497821.7</v>
      </c>
      <c r="T352" s="20">
        <f t="shared" si="69"/>
        <v>24387339.99</v>
      </c>
      <c r="U352" s="22">
        <f t="shared" si="70"/>
        <v>0.6229899800404948</v>
      </c>
      <c r="V352" s="22">
        <f t="shared" si="71"/>
        <v>0</v>
      </c>
      <c r="W352" s="22">
        <f t="shared" si="72"/>
        <v>0.6229899800404948</v>
      </c>
      <c r="X352" s="23">
        <f t="shared" si="73"/>
        <v>1.4559269943933928</v>
      </c>
      <c r="Y352" s="23">
        <f t="shared" si="74"/>
        <v>0.2592617499239784</v>
      </c>
      <c r="Z352" s="24"/>
      <c r="AA352" s="23">
        <f t="shared" si="75"/>
        <v>2.3381787243578653</v>
      </c>
      <c r="AB352" s="34">
        <v>347473.3996539792</v>
      </c>
      <c r="AC352" s="26">
        <f t="shared" si="76"/>
        <v>8124.549103512319</v>
      </c>
      <c r="AD352" s="28"/>
      <c r="AE352" s="29">
        <f>E352/G352</f>
        <v>1075042065.5534942</v>
      </c>
      <c r="AF352" s="22">
        <f>(L352/AE352)*100</f>
        <v>0.2515357497762438</v>
      </c>
      <c r="AG352" s="22">
        <f>(P352/AE352)*100</f>
        <v>1.4125403699604695</v>
      </c>
      <c r="AH352" s="22">
        <f>(Q352/AE352)*100</f>
        <v>0.6044248786352879</v>
      </c>
      <c r="AI352" s="22">
        <f>(S352/AE352)*100</f>
        <v>0.6044248786352879</v>
      </c>
      <c r="AJ352" s="22">
        <f t="shared" si="77"/>
        <v>2.269</v>
      </c>
    </row>
    <row r="353" spans="1:36" ht="12.75">
      <c r="A353" s="13" t="s">
        <v>743</v>
      </c>
      <c r="B353" s="14" t="s">
        <v>744</v>
      </c>
      <c r="C353" s="15" t="s">
        <v>686</v>
      </c>
      <c r="D353" s="16" t="s">
        <v>57</v>
      </c>
      <c r="E353" s="35">
        <v>2089349012</v>
      </c>
      <c r="F353" s="33">
        <v>95.83</v>
      </c>
      <c r="G353" s="19">
        <f t="shared" si="65"/>
        <v>0.9582999999999999</v>
      </c>
      <c r="H353" s="17">
        <v>5071269.67</v>
      </c>
      <c r="I353" s="17">
        <v>0</v>
      </c>
      <c r="J353" s="17">
        <v>97149.75</v>
      </c>
      <c r="K353" s="17">
        <v>332996.94</v>
      </c>
      <c r="L353" s="20">
        <f t="shared" si="66"/>
        <v>5501416.36</v>
      </c>
      <c r="M353" s="17">
        <v>0</v>
      </c>
      <c r="N353" s="17">
        <v>31103940.82</v>
      </c>
      <c r="O353" s="17">
        <v>0</v>
      </c>
      <c r="P353" s="20">
        <f t="shared" si="67"/>
        <v>31103940.82</v>
      </c>
      <c r="Q353" s="17">
        <v>8206029.55</v>
      </c>
      <c r="R353" s="17">
        <v>0</v>
      </c>
      <c r="S353" s="21">
        <f t="shared" si="68"/>
        <v>8206029.55</v>
      </c>
      <c r="T353" s="20">
        <f t="shared" si="69"/>
        <v>44811386.73</v>
      </c>
      <c r="U353" s="22">
        <f t="shared" si="70"/>
        <v>0.39275532727511586</v>
      </c>
      <c r="V353" s="22">
        <f t="shared" si="71"/>
        <v>0</v>
      </c>
      <c r="W353" s="22">
        <f t="shared" si="72"/>
        <v>0.39275532727511586</v>
      </c>
      <c r="X353" s="23">
        <f t="shared" si="73"/>
        <v>1.4886905271142896</v>
      </c>
      <c r="Y353" s="23">
        <f t="shared" si="74"/>
        <v>0.26330767757818724</v>
      </c>
      <c r="Z353" s="24"/>
      <c r="AA353" s="23">
        <f t="shared" si="75"/>
        <v>2.1447535319675923</v>
      </c>
      <c r="AB353" s="34">
        <v>282355.8357581636</v>
      </c>
      <c r="AC353" s="26">
        <f t="shared" si="76"/>
        <v>6055.836760139828</v>
      </c>
      <c r="AD353" s="28"/>
      <c r="AE353" s="29">
        <f>E353/G353</f>
        <v>2180266108.734217</v>
      </c>
      <c r="AF353" s="22">
        <f>(L353/AE353)*100</f>
        <v>0.2523277474231768</v>
      </c>
      <c r="AG353" s="22">
        <f>(P353/AE353)*100</f>
        <v>1.4266121321336236</v>
      </c>
      <c r="AH353" s="22">
        <f>(Q353/AE353)*100</f>
        <v>0.3763774301277435</v>
      </c>
      <c r="AI353" s="22">
        <f>(S353/AE353)*100</f>
        <v>0.3763774301277435</v>
      </c>
      <c r="AJ353" s="22">
        <f t="shared" si="77"/>
        <v>2.055</v>
      </c>
    </row>
    <row r="354" spans="1:36" ht="12.75">
      <c r="A354" s="13" t="s">
        <v>745</v>
      </c>
      <c r="B354" s="14" t="s">
        <v>746</v>
      </c>
      <c r="C354" s="15" t="s">
        <v>686</v>
      </c>
      <c r="D354" s="16" t="s">
        <v>57</v>
      </c>
      <c r="E354" s="35">
        <v>11425229037</v>
      </c>
      <c r="F354" s="33">
        <v>95.56</v>
      </c>
      <c r="G354" s="19">
        <f t="shared" si="65"/>
        <v>0.9556</v>
      </c>
      <c r="H354" s="17">
        <v>28928135.84</v>
      </c>
      <c r="I354" s="17">
        <v>0</v>
      </c>
      <c r="J354" s="17">
        <v>0</v>
      </c>
      <c r="K354" s="17">
        <v>1899165.34</v>
      </c>
      <c r="L354" s="20">
        <f t="shared" si="66"/>
        <v>30827301.18</v>
      </c>
      <c r="M354" s="17">
        <v>123951368</v>
      </c>
      <c r="N354" s="17">
        <v>0</v>
      </c>
      <c r="O354" s="17">
        <v>0</v>
      </c>
      <c r="P354" s="20">
        <f t="shared" si="67"/>
        <v>123951368</v>
      </c>
      <c r="Q354" s="17">
        <v>40001112.58</v>
      </c>
      <c r="R354" s="17">
        <v>2285873</v>
      </c>
      <c r="S354" s="21">
        <f t="shared" si="68"/>
        <v>42286985.58</v>
      </c>
      <c r="T354" s="20">
        <f t="shared" si="69"/>
        <v>197065654.76</v>
      </c>
      <c r="U354" s="22">
        <f t="shared" si="70"/>
        <v>0.3501121286099256</v>
      </c>
      <c r="V354" s="22">
        <f t="shared" si="71"/>
        <v>0.020007240052670464</v>
      </c>
      <c r="W354" s="22">
        <f t="shared" si="72"/>
        <v>0.37011936866259604</v>
      </c>
      <c r="X354" s="23">
        <f t="shared" si="73"/>
        <v>1.0848917566430403</v>
      </c>
      <c r="Y354" s="23">
        <f t="shared" si="74"/>
        <v>0.26981779603863887</v>
      </c>
      <c r="Z354" s="24"/>
      <c r="AA354" s="23">
        <f t="shared" si="75"/>
        <v>1.724828921344275</v>
      </c>
      <c r="AB354" s="34">
        <v>438316.12946488446</v>
      </c>
      <c r="AC354" s="26">
        <f t="shared" si="76"/>
        <v>7560.203367927143</v>
      </c>
      <c r="AD354" s="28"/>
      <c r="AE354" s="29">
        <f>E354/G354</f>
        <v>11956078942.025951</v>
      </c>
      <c r="AF354" s="22">
        <f>(L354/AE354)*100</f>
        <v>0.2578378858945233</v>
      </c>
      <c r="AG354" s="22">
        <f>(P354/AE354)*100</f>
        <v>1.0367225626480892</v>
      </c>
      <c r="AH354" s="22">
        <f>(Q354/AE354)*100</f>
        <v>0.3345671500996449</v>
      </c>
      <c r="AI354" s="22">
        <f>(S354/AE354)*100</f>
        <v>0.3536860686939768</v>
      </c>
      <c r="AJ354" s="22">
        <f t="shared" si="77"/>
        <v>1.649</v>
      </c>
    </row>
    <row r="355" spans="1:36" ht="12.75">
      <c r="A355" s="13" t="s">
        <v>747</v>
      </c>
      <c r="B355" s="14" t="s">
        <v>748</v>
      </c>
      <c r="C355" s="15" t="s">
        <v>686</v>
      </c>
      <c r="D355" s="16"/>
      <c r="E355" s="35">
        <v>1409380822</v>
      </c>
      <c r="F355" s="33">
        <v>69.05</v>
      </c>
      <c r="G355" s="19">
        <f t="shared" si="65"/>
        <v>0.6905</v>
      </c>
      <c r="H355" s="17">
        <v>4860037.77</v>
      </c>
      <c r="I355" s="17">
        <v>287125.95</v>
      </c>
      <c r="J355" s="17">
        <v>92706.56</v>
      </c>
      <c r="K355" s="17">
        <v>319060.27</v>
      </c>
      <c r="L355" s="20">
        <f t="shared" si="66"/>
        <v>5558930.549999999</v>
      </c>
      <c r="M355" s="17">
        <v>28502724</v>
      </c>
      <c r="N355" s="17">
        <v>0</v>
      </c>
      <c r="O355" s="17">
        <v>0</v>
      </c>
      <c r="P355" s="20">
        <f t="shared" si="67"/>
        <v>28502724</v>
      </c>
      <c r="Q355" s="17">
        <v>1372640.59</v>
      </c>
      <c r="R355" s="17">
        <v>845628.49</v>
      </c>
      <c r="S355" s="21">
        <f t="shared" si="68"/>
        <v>2218269.08</v>
      </c>
      <c r="T355" s="20">
        <f t="shared" si="69"/>
        <v>36279923.629999995</v>
      </c>
      <c r="U355" s="22">
        <f t="shared" si="70"/>
        <v>0.09739316503910822</v>
      </c>
      <c r="V355" s="22">
        <f t="shared" si="71"/>
        <v>0.059999999772949945</v>
      </c>
      <c r="W355" s="22">
        <f t="shared" si="72"/>
        <v>0.15739316481205817</v>
      </c>
      <c r="X355" s="23">
        <f t="shared" si="73"/>
        <v>2.0223578719875612</v>
      </c>
      <c r="Y355" s="23">
        <f t="shared" si="74"/>
        <v>0.3944235981664293</v>
      </c>
      <c r="Z355" s="24"/>
      <c r="AA355" s="23">
        <f t="shared" si="75"/>
        <v>2.574174634966049</v>
      </c>
      <c r="AB355" s="34">
        <v>400944.181762358</v>
      </c>
      <c r="AC355" s="26">
        <f t="shared" si="76"/>
        <v>10321.00342729879</v>
      </c>
      <c r="AD355" s="28"/>
      <c r="AE355" s="29">
        <f>E355/G355</f>
        <v>2041101842.1433744</v>
      </c>
      <c r="AF355" s="22">
        <f>(L355/AE355)*100</f>
        <v>0.27234949453391943</v>
      </c>
      <c r="AG355" s="22">
        <f>(P355/AE355)*100</f>
        <v>1.396438110607411</v>
      </c>
      <c r="AH355" s="22">
        <f>(Q355/AE355)*100</f>
        <v>0.06724998045950423</v>
      </c>
      <c r="AI355" s="22">
        <f>(S355/AE355)*100</f>
        <v>0.10867998030272615</v>
      </c>
      <c r="AJ355" s="22">
        <f t="shared" si="77"/>
        <v>1.777</v>
      </c>
    </row>
    <row r="356" spans="1:36" ht="12.75">
      <c r="A356" s="13" t="s">
        <v>749</v>
      </c>
      <c r="B356" s="14" t="s">
        <v>750</v>
      </c>
      <c r="C356" s="15" t="s">
        <v>686</v>
      </c>
      <c r="D356" s="16"/>
      <c r="E356" s="35">
        <v>1261321368</v>
      </c>
      <c r="F356" s="33">
        <v>88.61</v>
      </c>
      <c r="G356" s="19">
        <f t="shared" si="65"/>
        <v>0.8861</v>
      </c>
      <c r="H356" s="17">
        <v>3335156.48</v>
      </c>
      <c r="I356" s="17">
        <v>197036.51</v>
      </c>
      <c r="J356" s="17">
        <v>0</v>
      </c>
      <c r="K356" s="17">
        <v>218951.76</v>
      </c>
      <c r="L356" s="20">
        <f t="shared" si="66"/>
        <v>3751144.75</v>
      </c>
      <c r="M356" s="17">
        <v>4094741</v>
      </c>
      <c r="N356" s="17">
        <v>3398514.06</v>
      </c>
      <c r="O356" s="17">
        <v>0</v>
      </c>
      <c r="P356" s="20">
        <f t="shared" si="67"/>
        <v>7493255.0600000005</v>
      </c>
      <c r="Q356" s="17">
        <v>3872257</v>
      </c>
      <c r="R356" s="17">
        <v>0</v>
      </c>
      <c r="S356" s="21">
        <f t="shared" si="68"/>
        <v>3872257</v>
      </c>
      <c r="T356" s="20">
        <f t="shared" si="69"/>
        <v>15116656.81</v>
      </c>
      <c r="U356" s="22">
        <f t="shared" si="70"/>
        <v>0.30700003173180207</v>
      </c>
      <c r="V356" s="22">
        <f t="shared" si="71"/>
        <v>0</v>
      </c>
      <c r="W356" s="22">
        <f t="shared" si="72"/>
        <v>0.30700003173180207</v>
      </c>
      <c r="X356" s="23">
        <f t="shared" si="73"/>
        <v>0.5940797682577593</v>
      </c>
      <c r="Y356" s="23">
        <f t="shared" si="74"/>
        <v>0.29739801807591354</v>
      </c>
      <c r="Z356" s="24"/>
      <c r="AA356" s="23">
        <f t="shared" si="75"/>
        <v>1.198477818065475</v>
      </c>
      <c r="AB356" s="34">
        <v>608045.0950950951</v>
      </c>
      <c r="AC356" s="26">
        <f t="shared" si="76"/>
        <v>7287.2855885498375</v>
      </c>
      <c r="AD356" s="28"/>
      <c r="AE356" s="29">
        <f>E356/G356</f>
        <v>1423452621.6002707</v>
      </c>
      <c r="AF356" s="22">
        <f>(L356/AE356)*100</f>
        <v>0.263524383817067</v>
      </c>
      <c r="AG356" s="22">
        <f>(P356/AE356)*100</f>
        <v>0.5264140826532007</v>
      </c>
      <c r="AH356" s="22">
        <f>(Q356/AE356)*100</f>
        <v>0.27203272811754986</v>
      </c>
      <c r="AI356" s="22">
        <f>(S356/AE356)*100</f>
        <v>0.27203272811754986</v>
      </c>
      <c r="AJ356" s="22">
        <f t="shared" si="77"/>
        <v>1.062</v>
      </c>
    </row>
    <row r="357" spans="1:36" ht="12.75">
      <c r="A357" s="13" t="s">
        <v>751</v>
      </c>
      <c r="B357" s="14" t="s">
        <v>752</v>
      </c>
      <c r="C357" s="15" t="s">
        <v>686</v>
      </c>
      <c r="D357" s="16"/>
      <c r="E357" s="35">
        <v>2930640739</v>
      </c>
      <c r="F357" s="33">
        <v>74.24</v>
      </c>
      <c r="G357" s="19">
        <f t="shared" si="65"/>
        <v>0.7424</v>
      </c>
      <c r="H357" s="17">
        <v>9482365.15</v>
      </c>
      <c r="I357" s="17">
        <v>0</v>
      </c>
      <c r="J357" s="17">
        <v>180881.7</v>
      </c>
      <c r="K357" s="17">
        <v>622528.53</v>
      </c>
      <c r="L357" s="20">
        <f t="shared" si="66"/>
        <v>10285775.379999999</v>
      </c>
      <c r="M357" s="17">
        <v>32945552</v>
      </c>
      <c r="N357" s="17">
        <v>0</v>
      </c>
      <c r="O357" s="17">
        <v>0</v>
      </c>
      <c r="P357" s="20">
        <f t="shared" si="67"/>
        <v>32945552</v>
      </c>
      <c r="Q357" s="17">
        <v>21856655.02</v>
      </c>
      <c r="R357" s="17">
        <v>0</v>
      </c>
      <c r="S357" s="21">
        <f t="shared" si="68"/>
        <v>21856655.02</v>
      </c>
      <c r="T357" s="20">
        <f t="shared" si="69"/>
        <v>65087982.39999999</v>
      </c>
      <c r="U357" s="22">
        <f t="shared" si="70"/>
        <v>0.7457978294350054</v>
      </c>
      <c r="V357" s="22">
        <f t="shared" si="71"/>
        <v>0</v>
      </c>
      <c r="W357" s="22">
        <f t="shared" si="72"/>
        <v>0.7457978294350054</v>
      </c>
      <c r="X357" s="23">
        <f t="shared" si="73"/>
        <v>1.124175732684374</v>
      </c>
      <c r="Y357" s="23">
        <f t="shared" si="74"/>
        <v>0.350973602568213</v>
      </c>
      <c r="Z357" s="24"/>
      <c r="AA357" s="23">
        <f t="shared" si="75"/>
        <v>2.220947164687592</v>
      </c>
      <c r="AB357" s="34">
        <v>241819.6892801657</v>
      </c>
      <c r="AC357" s="26">
        <f t="shared" si="76"/>
        <v>5370.687532724185</v>
      </c>
      <c r="AD357" s="28"/>
      <c r="AE357" s="29">
        <f>E357/G357</f>
        <v>3947522547.144397</v>
      </c>
      <c r="AF357" s="22">
        <f>(L357/AE357)*100</f>
        <v>0.26056280254664127</v>
      </c>
      <c r="AG357" s="22">
        <f>(P357/AE357)*100</f>
        <v>0.834588063944879</v>
      </c>
      <c r="AH357" s="22">
        <f>(Q357/AE357)*100</f>
        <v>0.5536803085725479</v>
      </c>
      <c r="AI357" s="22">
        <f>(S357/AE357)*100</f>
        <v>0.5536803085725479</v>
      </c>
      <c r="AJ357" s="22">
        <f t="shared" si="77"/>
        <v>1.6500000000000001</v>
      </c>
    </row>
    <row r="358" spans="1:36" ht="12.75">
      <c r="A358" s="13" t="s">
        <v>753</v>
      </c>
      <c r="B358" s="14" t="s">
        <v>754</v>
      </c>
      <c r="C358" s="15" t="s">
        <v>686</v>
      </c>
      <c r="D358" s="16"/>
      <c r="E358" s="35">
        <v>431468608</v>
      </c>
      <c r="F358" s="33">
        <v>77.16</v>
      </c>
      <c r="G358" s="19">
        <f t="shared" si="65"/>
        <v>0.7716</v>
      </c>
      <c r="H358" s="17">
        <v>1333353.62</v>
      </c>
      <c r="I358" s="17">
        <v>78771.57</v>
      </c>
      <c r="J358" s="17">
        <v>25433.94</v>
      </c>
      <c r="K358" s="17">
        <v>87532.64</v>
      </c>
      <c r="L358" s="20">
        <f t="shared" si="66"/>
        <v>1525091.77</v>
      </c>
      <c r="M358" s="17">
        <v>4980627</v>
      </c>
      <c r="N358" s="17">
        <v>0</v>
      </c>
      <c r="O358" s="17">
        <v>0</v>
      </c>
      <c r="P358" s="20">
        <f t="shared" si="67"/>
        <v>4980627</v>
      </c>
      <c r="Q358" s="17">
        <v>3939617.22</v>
      </c>
      <c r="R358" s="17">
        <v>0</v>
      </c>
      <c r="S358" s="21">
        <f t="shared" si="68"/>
        <v>3939617.22</v>
      </c>
      <c r="T358" s="20">
        <f t="shared" si="69"/>
        <v>10445335.99</v>
      </c>
      <c r="U358" s="22">
        <f t="shared" si="70"/>
        <v>0.9130715762292493</v>
      </c>
      <c r="V358" s="22">
        <f t="shared" si="71"/>
        <v>0</v>
      </c>
      <c r="W358" s="22">
        <f t="shared" si="72"/>
        <v>0.9130715762292493</v>
      </c>
      <c r="X358" s="23">
        <f t="shared" si="73"/>
        <v>1.1543428438715058</v>
      </c>
      <c r="Y358" s="23">
        <f t="shared" si="74"/>
        <v>0.35346529080511924</v>
      </c>
      <c r="Z358" s="24"/>
      <c r="AA358" s="23">
        <f t="shared" si="75"/>
        <v>2.4208797109058744</v>
      </c>
      <c r="AB358" s="34">
        <v>209771.9569603228</v>
      </c>
      <c r="AC358" s="26">
        <f t="shared" si="76"/>
        <v>5078.326745222658</v>
      </c>
      <c r="AD358" s="28"/>
      <c r="AE358" s="29">
        <f>E358/G358</f>
        <v>559186894.7641265</v>
      </c>
      <c r="AF358" s="22">
        <f>(L358/AE358)*100</f>
        <v>0.27273381838523</v>
      </c>
      <c r="AG358" s="22">
        <f>(P358/AE358)*100</f>
        <v>0.8906909383312539</v>
      </c>
      <c r="AH358" s="22">
        <f>(Q358/AE358)*100</f>
        <v>0.7045260282184886</v>
      </c>
      <c r="AI358" s="22">
        <f>(S358/AE358)*100</f>
        <v>0.7045260282184886</v>
      </c>
      <c r="AJ358" s="22">
        <f t="shared" si="77"/>
        <v>1.8690000000000002</v>
      </c>
    </row>
    <row r="359" spans="1:36" ht="12.75">
      <c r="A359" s="13" t="s">
        <v>755</v>
      </c>
      <c r="B359" s="14" t="s">
        <v>756</v>
      </c>
      <c r="C359" s="15" t="s">
        <v>686</v>
      </c>
      <c r="D359" s="16"/>
      <c r="E359" s="35">
        <v>3005914119</v>
      </c>
      <c r="F359" s="33">
        <v>95.01</v>
      </c>
      <c r="G359" s="19">
        <f t="shared" si="65"/>
        <v>0.9501000000000001</v>
      </c>
      <c r="H359" s="17">
        <v>7407393.55</v>
      </c>
      <c r="I359" s="17">
        <v>437628.56</v>
      </c>
      <c r="J359" s="17">
        <v>0</v>
      </c>
      <c r="K359" s="17">
        <v>486314.11</v>
      </c>
      <c r="L359" s="20">
        <f t="shared" si="66"/>
        <v>8331336.22</v>
      </c>
      <c r="M359" s="17">
        <v>18720022.63</v>
      </c>
      <c r="N359" s="17">
        <v>10111438.75</v>
      </c>
      <c r="O359" s="17">
        <v>0</v>
      </c>
      <c r="P359" s="20">
        <f t="shared" si="67"/>
        <v>28831461.38</v>
      </c>
      <c r="Q359" s="17">
        <v>11411814.6</v>
      </c>
      <c r="R359" s="17">
        <v>901774.24</v>
      </c>
      <c r="S359" s="21">
        <f t="shared" si="68"/>
        <v>12313588.84</v>
      </c>
      <c r="T359" s="20">
        <f t="shared" si="69"/>
        <v>49476386.44</v>
      </c>
      <c r="U359" s="22">
        <f t="shared" si="70"/>
        <v>0.3796453973141606</v>
      </c>
      <c r="V359" s="22">
        <f t="shared" si="71"/>
        <v>0.030000000143051323</v>
      </c>
      <c r="W359" s="22">
        <f t="shared" si="72"/>
        <v>0.4096453974572119</v>
      </c>
      <c r="X359" s="23">
        <f t="shared" si="73"/>
        <v>0.959157854769037</v>
      </c>
      <c r="Y359" s="23">
        <f t="shared" si="74"/>
        <v>0.2771648121061971</v>
      </c>
      <c r="Z359" s="24"/>
      <c r="AA359" s="23">
        <f t="shared" si="75"/>
        <v>1.6459680643324461</v>
      </c>
      <c r="AB359" s="34">
        <v>343990.8734052993</v>
      </c>
      <c r="AC359" s="26">
        <f t="shared" si="76"/>
        <v>5661.97992046948</v>
      </c>
      <c r="AD359" s="28"/>
      <c r="AE359" s="29">
        <f>E359/G359</f>
        <v>3163787095.042627</v>
      </c>
      <c r="AF359" s="22">
        <f>(L359/AE359)*100</f>
        <v>0.2633342879820979</v>
      </c>
      <c r="AG359" s="22">
        <f>(P359/AE359)*100</f>
        <v>0.9112958778160621</v>
      </c>
      <c r="AH359" s="22">
        <f>(Q359/AE359)*100</f>
        <v>0.360701091988184</v>
      </c>
      <c r="AI359" s="22">
        <f>(S359/AE359)*100</f>
        <v>0.38920409212409707</v>
      </c>
      <c r="AJ359" s="22">
        <f t="shared" si="77"/>
        <v>1.563</v>
      </c>
    </row>
    <row r="360" spans="1:36" ht="12.75">
      <c r="A360" s="13" t="s">
        <v>757</v>
      </c>
      <c r="B360" s="14" t="s">
        <v>758</v>
      </c>
      <c r="C360" s="15" t="s">
        <v>686</v>
      </c>
      <c r="D360" s="16"/>
      <c r="E360" s="35">
        <v>4664549276</v>
      </c>
      <c r="F360" s="33">
        <v>84.25</v>
      </c>
      <c r="G360" s="19">
        <f t="shared" si="65"/>
        <v>0.8425</v>
      </c>
      <c r="H360" s="17">
        <v>12955707.63</v>
      </c>
      <c r="I360" s="17">
        <v>765408.58</v>
      </c>
      <c r="J360" s="17">
        <v>0</v>
      </c>
      <c r="K360" s="17">
        <v>850555.73</v>
      </c>
      <c r="L360" s="20">
        <f t="shared" si="66"/>
        <v>14571671.940000001</v>
      </c>
      <c r="M360" s="17">
        <v>0</v>
      </c>
      <c r="N360" s="17">
        <v>53074790.39</v>
      </c>
      <c r="O360" s="17">
        <v>0</v>
      </c>
      <c r="P360" s="20">
        <f t="shared" si="67"/>
        <v>53074790.39</v>
      </c>
      <c r="Q360" s="17">
        <v>17397123</v>
      </c>
      <c r="R360" s="17">
        <v>0</v>
      </c>
      <c r="S360" s="21">
        <f t="shared" si="68"/>
        <v>17397123</v>
      </c>
      <c r="T360" s="20">
        <f t="shared" si="69"/>
        <v>85043585.33</v>
      </c>
      <c r="U360" s="22">
        <f t="shared" si="70"/>
        <v>0.37296471685938726</v>
      </c>
      <c r="V360" s="22">
        <f t="shared" si="71"/>
        <v>0</v>
      </c>
      <c r="W360" s="22">
        <f t="shared" si="72"/>
        <v>0.37296471685938726</v>
      </c>
      <c r="X360" s="23">
        <f t="shared" si="73"/>
        <v>1.1378332020862116</v>
      </c>
      <c r="Y360" s="23">
        <f t="shared" si="74"/>
        <v>0.31239185348462384</v>
      </c>
      <c r="Z360" s="24"/>
      <c r="AA360" s="23">
        <f t="shared" si="75"/>
        <v>1.8231897724302226</v>
      </c>
      <c r="AB360" s="34">
        <v>446641.2757300144</v>
      </c>
      <c r="AC360" s="26">
        <f t="shared" si="76"/>
        <v>8143.118058561491</v>
      </c>
      <c r="AD360" s="28"/>
      <c r="AE360" s="29">
        <f>E360/G360</f>
        <v>5536557004.154303</v>
      </c>
      <c r="AF360" s="22">
        <f>(L360/AE360)*100</f>
        <v>0.26319013656079554</v>
      </c>
      <c r="AG360" s="22">
        <f>(P360/AE360)*100</f>
        <v>0.9586244727576333</v>
      </c>
      <c r="AH360" s="22">
        <f>(Q360/AE360)*100</f>
        <v>0.3142227739540338</v>
      </c>
      <c r="AI360" s="22">
        <f>(S360/AE360)*100</f>
        <v>0.3142227739540338</v>
      </c>
      <c r="AJ360" s="22">
        <f t="shared" si="77"/>
        <v>1.536</v>
      </c>
    </row>
    <row r="361" spans="1:36" ht="12.75">
      <c r="A361" s="13" t="s">
        <v>759</v>
      </c>
      <c r="B361" s="14" t="s">
        <v>760</v>
      </c>
      <c r="C361" s="15" t="s">
        <v>686</v>
      </c>
      <c r="D361" s="16"/>
      <c r="E361" s="35">
        <v>1356186206</v>
      </c>
      <c r="F361" s="33">
        <v>104.13</v>
      </c>
      <c r="G361" s="19">
        <f t="shared" si="65"/>
        <v>1.0413</v>
      </c>
      <c r="H361" s="17">
        <v>3027851.31</v>
      </c>
      <c r="I361" s="17">
        <v>178882.7</v>
      </c>
      <c r="J361" s="17">
        <v>57761.84</v>
      </c>
      <c r="K361" s="17">
        <v>198771.37</v>
      </c>
      <c r="L361" s="20">
        <f t="shared" si="66"/>
        <v>3463267.22</v>
      </c>
      <c r="M361" s="17">
        <v>7777644</v>
      </c>
      <c r="N361" s="17">
        <v>3546518.83</v>
      </c>
      <c r="O361" s="17">
        <v>0</v>
      </c>
      <c r="P361" s="20">
        <f t="shared" si="67"/>
        <v>11324162.83</v>
      </c>
      <c r="Q361" s="17">
        <v>4867949.35</v>
      </c>
      <c r="R361" s="17">
        <v>271237.24</v>
      </c>
      <c r="S361" s="21">
        <f t="shared" si="68"/>
        <v>5139186.59</v>
      </c>
      <c r="T361" s="20">
        <f t="shared" si="69"/>
        <v>19926616.64</v>
      </c>
      <c r="U361" s="22">
        <f t="shared" si="70"/>
        <v>0.3589440246821092</v>
      </c>
      <c r="V361" s="22">
        <f t="shared" si="71"/>
        <v>0.019999999911516575</v>
      </c>
      <c r="W361" s="22">
        <f t="shared" si="72"/>
        <v>0.37894402459362575</v>
      </c>
      <c r="X361" s="23">
        <f t="shared" si="73"/>
        <v>0.8350005906194861</v>
      </c>
      <c r="Y361" s="23">
        <f t="shared" si="74"/>
        <v>0.25536812015030924</v>
      </c>
      <c r="Z361" s="24"/>
      <c r="AA361" s="23">
        <f t="shared" si="75"/>
        <v>1.469312735363421</v>
      </c>
      <c r="AB361" s="34">
        <v>587656.5782891446</v>
      </c>
      <c r="AC361" s="26">
        <f t="shared" si="76"/>
        <v>8634.512945003313</v>
      </c>
      <c r="AD361" s="28"/>
      <c r="AE361" s="29">
        <f>E361/G361</f>
        <v>1302397201.5749545</v>
      </c>
      <c r="AF361" s="22">
        <f>(L361/AE361)*100</f>
        <v>0.265914823512517</v>
      </c>
      <c r="AG361" s="22">
        <f>(P361/AE361)*100</f>
        <v>0.8694861150120707</v>
      </c>
      <c r="AH361" s="22">
        <f>(Q361/AE361)*100</f>
        <v>0.3737684129014802</v>
      </c>
      <c r="AI361" s="22">
        <f>(S361/AE361)*100</f>
        <v>0.3945944128093425</v>
      </c>
      <c r="AJ361" s="22">
        <f t="shared" si="77"/>
        <v>1.53</v>
      </c>
    </row>
    <row r="362" spans="1:36" ht="12.75">
      <c r="A362" s="13" t="s">
        <v>761</v>
      </c>
      <c r="B362" s="14" t="s">
        <v>762</v>
      </c>
      <c r="C362" s="15" t="s">
        <v>686</v>
      </c>
      <c r="D362" s="16" t="s">
        <v>57</v>
      </c>
      <c r="E362" s="35">
        <v>2390890213</v>
      </c>
      <c r="F362" s="33">
        <v>92.28</v>
      </c>
      <c r="G362" s="19">
        <f t="shared" si="65"/>
        <v>0.9228000000000001</v>
      </c>
      <c r="H362" s="17">
        <v>5999458.68</v>
      </c>
      <c r="I362" s="17">
        <v>354441.4</v>
      </c>
      <c r="J362" s="17">
        <v>114441.64</v>
      </c>
      <c r="K362" s="17">
        <v>393861.42</v>
      </c>
      <c r="L362" s="20">
        <f t="shared" si="66"/>
        <v>6862203.14</v>
      </c>
      <c r="M362" s="17">
        <v>31715226</v>
      </c>
      <c r="N362" s="17">
        <v>0</v>
      </c>
      <c r="O362" s="17">
        <v>0</v>
      </c>
      <c r="P362" s="20">
        <f t="shared" si="67"/>
        <v>31715226</v>
      </c>
      <c r="Q362" s="17">
        <v>11882747.16</v>
      </c>
      <c r="R362" s="17">
        <v>239089.02</v>
      </c>
      <c r="S362" s="21">
        <f t="shared" si="68"/>
        <v>12121836.18</v>
      </c>
      <c r="T362" s="20">
        <f t="shared" si="69"/>
        <v>50699265.32</v>
      </c>
      <c r="U362" s="22">
        <f t="shared" si="70"/>
        <v>0.49700095367783415</v>
      </c>
      <c r="V362" s="22">
        <f t="shared" si="71"/>
        <v>0.009999999945626947</v>
      </c>
      <c r="W362" s="22">
        <f t="shared" si="72"/>
        <v>0.5070009536234611</v>
      </c>
      <c r="X362" s="23">
        <f t="shared" si="73"/>
        <v>1.3265028158781458</v>
      </c>
      <c r="Y362" s="23">
        <f t="shared" si="74"/>
        <v>0.28701456481306026</v>
      </c>
      <c r="Z362" s="24"/>
      <c r="AA362" s="23">
        <f t="shared" si="75"/>
        <v>2.120518334314667</v>
      </c>
      <c r="AB362" s="34">
        <v>302341.55637059483</v>
      </c>
      <c r="AC362" s="26">
        <f t="shared" si="76"/>
        <v>6411.208135090778</v>
      </c>
      <c r="AD362" s="28"/>
      <c r="AE362" s="29">
        <f>E362/G362</f>
        <v>2590908336.5843086</v>
      </c>
      <c r="AF362" s="22">
        <f>(L362/AE362)*100</f>
        <v>0.264857040409492</v>
      </c>
      <c r="AG362" s="22">
        <f>(P362/AE362)*100</f>
        <v>1.224096798492353</v>
      </c>
      <c r="AH362" s="22">
        <f>(Q362/AE362)*100</f>
        <v>0.45863248005390533</v>
      </c>
      <c r="AI362" s="22">
        <f>(S362/AE362)*100</f>
        <v>0.4678604800037299</v>
      </c>
      <c r="AJ362" s="22">
        <f t="shared" si="77"/>
        <v>1.9569999999999999</v>
      </c>
    </row>
    <row r="363" spans="1:36" ht="12.75">
      <c r="A363" s="13" t="s">
        <v>763</v>
      </c>
      <c r="B363" s="14" t="s">
        <v>764</v>
      </c>
      <c r="C363" s="15" t="s">
        <v>686</v>
      </c>
      <c r="D363" s="16"/>
      <c r="E363" s="35">
        <v>2287756376</v>
      </c>
      <c r="F363" s="33">
        <v>97.38</v>
      </c>
      <c r="G363" s="19">
        <f t="shared" si="65"/>
        <v>0.9738</v>
      </c>
      <c r="H363" s="17">
        <v>5454580.88</v>
      </c>
      <c r="I363" s="17">
        <v>0</v>
      </c>
      <c r="J363" s="17">
        <v>0</v>
      </c>
      <c r="K363" s="17">
        <v>358169.35</v>
      </c>
      <c r="L363" s="20">
        <f t="shared" si="66"/>
        <v>5812750.2299999995</v>
      </c>
      <c r="M363" s="17">
        <v>12127552</v>
      </c>
      <c r="N363" s="17">
        <v>8390246.53</v>
      </c>
      <c r="O363" s="17">
        <v>0</v>
      </c>
      <c r="P363" s="20">
        <f t="shared" si="67"/>
        <v>20517798.53</v>
      </c>
      <c r="Q363" s="17">
        <v>10556632.98</v>
      </c>
      <c r="R363" s="17">
        <v>0</v>
      </c>
      <c r="S363" s="21">
        <f t="shared" si="68"/>
        <v>10556632.98</v>
      </c>
      <c r="T363" s="20">
        <f t="shared" si="69"/>
        <v>36887181.74</v>
      </c>
      <c r="U363" s="22">
        <f t="shared" si="70"/>
        <v>0.46144043529921736</v>
      </c>
      <c r="V363" s="22">
        <f t="shared" si="71"/>
        <v>0</v>
      </c>
      <c r="W363" s="22">
        <f t="shared" si="72"/>
        <v>0.46144043529921736</v>
      </c>
      <c r="X363" s="23">
        <f t="shared" si="73"/>
        <v>0.896852424726889</v>
      </c>
      <c r="Y363" s="23">
        <f t="shared" si="74"/>
        <v>0.2540808230709964</v>
      </c>
      <c r="Z363" s="24"/>
      <c r="AA363" s="23">
        <f t="shared" si="75"/>
        <v>1.6123736830971027</v>
      </c>
      <c r="AB363" s="34">
        <v>407037.2754491018</v>
      </c>
      <c r="AC363" s="26">
        <f t="shared" si="76"/>
        <v>6562.961909736781</v>
      </c>
      <c r="AD363" s="28"/>
      <c r="AE363" s="29">
        <f>E363/G363</f>
        <v>2349308252.2078457</v>
      </c>
      <c r="AF363" s="22">
        <f>(L363/AE363)*100</f>
        <v>0.24742390550653628</v>
      </c>
      <c r="AG363" s="22">
        <f>(P363/AE363)*100</f>
        <v>0.8733548911990444</v>
      </c>
      <c r="AH363" s="22">
        <f>(Q363/AE363)*100</f>
        <v>0.44935069589437787</v>
      </c>
      <c r="AI363" s="22">
        <f>(S363/AE363)*100</f>
        <v>0.44935069589437787</v>
      </c>
      <c r="AJ363" s="22">
        <f t="shared" si="77"/>
        <v>1.5690000000000002</v>
      </c>
    </row>
    <row r="364" spans="1:36" ht="12.75">
      <c r="A364" s="13" t="s">
        <v>765</v>
      </c>
      <c r="B364" s="14" t="s">
        <v>766</v>
      </c>
      <c r="C364" s="15" t="s">
        <v>686</v>
      </c>
      <c r="D364" s="16"/>
      <c r="E364" s="35">
        <v>95966894</v>
      </c>
      <c r="F364" s="33">
        <v>101.76</v>
      </c>
      <c r="G364" s="19">
        <f t="shared" si="65"/>
        <v>1.0176</v>
      </c>
      <c r="H364" s="17">
        <v>224358.99</v>
      </c>
      <c r="I364" s="17">
        <v>13254.14</v>
      </c>
      <c r="J364" s="17">
        <v>4279.77</v>
      </c>
      <c r="K364" s="17">
        <v>14728.9</v>
      </c>
      <c r="L364" s="20">
        <f t="shared" si="66"/>
        <v>256621.8</v>
      </c>
      <c r="M364" s="17">
        <v>1367021</v>
      </c>
      <c r="N364" s="17">
        <v>0</v>
      </c>
      <c r="O364" s="17">
        <v>0</v>
      </c>
      <c r="P364" s="20">
        <f t="shared" si="67"/>
        <v>1367021</v>
      </c>
      <c r="Q364" s="17">
        <v>608688</v>
      </c>
      <c r="R364" s="17">
        <v>0</v>
      </c>
      <c r="S364" s="21">
        <f t="shared" si="68"/>
        <v>608688</v>
      </c>
      <c r="T364" s="20">
        <f t="shared" si="69"/>
        <v>2232330.8</v>
      </c>
      <c r="U364" s="22">
        <f t="shared" si="70"/>
        <v>0.6342687302144008</v>
      </c>
      <c r="V364" s="22">
        <f t="shared" si="71"/>
        <v>0</v>
      </c>
      <c r="W364" s="22">
        <f t="shared" si="72"/>
        <v>0.6342687302144008</v>
      </c>
      <c r="X364" s="23">
        <f t="shared" si="73"/>
        <v>1.4244714432458343</v>
      </c>
      <c r="Y364" s="23">
        <f t="shared" si="74"/>
        <v>0.26740659127719607</v>
      </c>
      <c r="Z364" s="24"/>
      <c r="AA364" s="23">
        <f t="shared" si="75"/>
        <v>2.326146764737431</v>
      </c>
      <c r="AB364" s="34">
        <v>285094.6031746032</v>
      </c>
      <c r="AC364" s="26">
        <f t="shared" si="76"/>
        <v>6631.718888187051</v>
      </c>
      <c r="AD364" s="28"/>
      <c r="AE364" s="29">
        <f>E364/G364</f>
        <v>94307089.22955975</v>
      </c>
      <c r="AF364" s="22">
        <f>(L364/AE364)*100</f>
        <v>0.27211294728367474</v>
      </c>
      <c r="AG364" s="22">
        <f>(P364/AE364)*100</f>
        <v>1.4495421406469609</v>
      </c>
      <c r="AH364" s="22">
        <f>(Q364/AE364)*100</f>
        <v>0.6454318598661742</v>
      </c>
      <c r="AI364" s="22">
        <f>(S364/AE364)*100</f>
        <v>0.6454318598661742</v>
      </c>
      <c r="AJ364" s="22">
        <f t="shared" si="77"/>
        <v>2.367</v>
      </c>
    </row>
    <row r="365" spans="1:36" ht="12.75">
      <c r="A365" s="13" t="s">
        <v>767</v>
      </c>
      <c r="B365" s="14" t="s">
        <v>768</v>
      </c>
      <c r="C365" s="15" t="s">
        <v>686</v>
      </c>
      <c r="D365" s="16"/>
      <c r="E365" s="35">
        <v>2957460328</v>
      </c>
      <c r="F365" s="33">
        <v>81.91</v>
      </c>
      <c r="G365" s="19">
        <f t="shared" si="65"/>
        <v>0.8190999999999999</v>
      </c>
      <c r="H365" s="17">
        <v>8603533.26</v>
      </c>
      <c r="I365" s="17">
        <v>508292.42</v>
      </c>
      <c r="J365" s="17">
        <v>0</v>
      </c>
      <c r="K365" s="17">
        <v>564846.8</v>
      </c>
      <c r="L365" s="20">
        <f t="shared" si="66"/>
        <v>9676672.48</v>
      </c>
      <c r="M365" s="17">
        <v>13027588</v>
      </c>
      <c r="N365" s="17">
        <v>10680005.64</v>
      </c>
      <c r="O365" s="17">
        <v>0</v>
      </c>
      <c r="P365" s="20">
        <f t="shared" si="67"/>
        <v>23707593.64</v>
      </c>
      <c r="Q365" s="17">
        <v>8932891.41</v>
      </c>
      <c r="R365" s="17">
        <v>0</v>
      </c>
      <c r="S365" s="21">
        <f t="shared" si="68"/>
        <v>8932891.41</v>
      </c>
      <c r="T365" s="20">
        <f t="shared" si="69"/>
        <v>42317157.53</v>
      </c>
      <c r="U365" s="22">
        <f t="shared" si="70"/>
        <v>0.3020460266339708</v>
      </c>
      <c r="V365" s="22">
        <f t="shared" si="71"/>
        <v>0</v>
      </c>
      <c r="W365" s="22">
        <f t="shared" si="72"/>
        <v>0.3020460266339708</v>
      </c>
      <c r="X365" s="23">
        <f t="shared" si="73"/>
        <v>0.8016200053656308</v>
      </c>
      <c r="Y365" s="23">
        <f t="shared" si="74"/>
        <v>0.3271953435312489</v>
      </c>
      <c r="Z365" s="24"/>
      <c r="AA365" s="23">
        <f t="shared" si="75"/>
        <v>1.4308613755308504</v>
      </c>
      <c r="AB365" s="34">
        <v>1154991.7351973683</v>
      </c>
      <c r="AC365" s="26">
        <f t="shared" si="76"/>
        <v>16526.3306295127</v>
      </c>
      <c r="AD365" s="28"/>
      <c r="AE365" s="29">
        <f>E365/G365</f>
        <v>3610621814.186302</v>
      </c>
      <c r="AF365" s="22">
        <f>(L365/AE365)*100</f>
        <v>0.26800570588644596</v>
      </c>
      <c r="AG365" s="22">
        <f>(P365/AE365)*100</f>
        <v>0.6566069463949881</v>
      </c>
      <c r="AH365" s="22">
        <f>(Q365/AE365)*100</f>
        <v>0.2474059004158855</v>
      </c>
      <c r="AI365" s="22">
        <f>(S365/AE365)*100</f>
        <v>0.2474059004158855</v>
      </c>
      <c r="AJ365" s="22">
        <f t="shared" si="77"/>
        <v>1.1720000000000002</v>
      </c>
    </row>
    <row r="366" spans="1:36" ht="12.75">
      <c r="A366" s="13" t="s">
        <v>769</v>
      </c>
      <c r="B366" s="14" t="s">
        <v>770</v>
      </c>
      <c r="C366" s="15" t="s">
        <v>686</v>
      </c>
      <c r="D366" s="16"/>
      <c r="E366" s="35">
        <v>525411098</v>
      </c>
      <c r="F366" s="33">
        <v>67.9</v>
      </c>
      <c r="G366" s="19">
        <f t="shared" si="65"/>
        <v>0.679</v>
      </c>
      <c r="H366" s="17">
        <v>1901543.24</v>
      </c>
      <c r="I366" s="17">
        <v>112341.44</v>
      </c>
      <c r="J366" s="17">
        <v>0</v>
      </c>
      <c r="K366" s="17">
        <v>124835.9</v>
      </c>
      <c r="L366" s="20">
        <f t="shared" si="66"/>
        <v>2138720.58</v>
      </c>
      <c r="M366" s="17">
        <v>898952</v>
      </c>
      <c r="N366" s="17">
        <v>1820166.24</v>
      </c>
      <c r="O366" s="17">
        <v>0</v>
      </c>
      <c r="P366" s="20">
        <f t="shared" si="67"/>
        <v>2719118.24</v>
      </c>
      <c r="Q366" s="17">
        <v>3558473.06</v>
      </c>
      <c r="R366" s="17">
        <v>0</v>
      </c>
      <c r="S366" s="21">
        <f t="shared" si="68"/>
        <v>3558473.06</v>
      </c>
      <c r="T366" s="20">
        <f t="shared" si="69"/>
        <v>8416311.88</v>
      </c>
      <c r="U366" s="22">
        <f t="shared" si="70"/>
        <v>0.677274057123171</v>
      </c>
      <c r="V366" s="22">
        <f t="shared" si="71"/>
        <v>0</v>
      </c>
      <c r="W366" s="22">
        <f t="shared" si="72"/>
        <v>0.677274057123171</v>
      </c>
      <c r="X366" s="23">
        <f t="shared" si="73"/>
        <v>0.51752204137873</v>
      </c>
      <c r="Y366" s="23">
        <f t="shared" si="74"/>
        <v>0.40705660541643146</v>
      </c>
      <c r="Z366" s="24"/>
      <c r="AA366" s="23">
        <f t="shared" si="75"/>
        <v>1.6018527039183328</v>
      </c>
      <c r="AB366" s="34">
        <v>408705.7170542636</v>
      </c>
      <c r="AC366" s="26">
        <f t="shared" si="76"/>
        <v>6546.863579702531</v>
      </c>
      <c r="AD366" s="28"/>
      <c r="AE366" s="29">
        <f>E366/G366</f>
        <v>773801322.533137</v>
      </c>
      <c r="AF366" s="22">
        <f>(L366/AE366)*100</f>
        <v>0.276391435077757</v>
      </c>
      <c r="AG366" s="22">
        <f>(P366/AE366)*100</f>
        <v>0.35139746609615774</v>
      </c>
      <c r="AH366" s="22">
        <f>(Q366/AE366)*100</f>
        <v>0.4598690847866331</v>
      </c>
      <c r="AI366" s="22">
        <f>(S366/AE366)*100</f>
        <v>0.4598690847866331</v>
      </c>
      <c r="AJ366" s="22">
        <f t="shared" si="77"/>
        <v>1.087</v>
      </c>
    </row>
    <row r="367" spans="1:36" ht="12.75">
      <c r="A367" s="13" t="s">
        <v>771</v>
      </c>
      <c r="B367" s="14" t="s">
        <v>772</v>
      </c>
      <c r="C367" s="15" t="s">
        <v>686</v>
      </c>
      <c r="D367" s="16"/>
      <c r="E367" s="35">
        <v>1958825388</v>
      </c>
      <c r="F367" s="33">
        <v>97.29</v>
      </c>
      <c r="G367" s="19">
        <f t="shared" si="65"/>
        <v>0.9729000000000001</v>
      </c>
      <c r="H367" s="17">
        <v>4572588.89</v>
      </c>
      <c r="I367" s="17">
        <v>270139.11</v>
      </c>
      <c r="J367" s="17">
        <v>0</v>
      </c>
      <c r="K367" s="17">
        <v>300187.44</v>
      </c>
      <c r="L367" s="20">
        <f t="shared" si="66"/>
        <v>5142915.44</v>
      </c>
      <c r="M367" s="17">
        <v>4089995</v>
      </c>
      <c r="N367" s="17">
        <v>0</v>
      </c>
      <c r="O367" s="17">
        <v>0</v>
      </c>
      <c r="P367" s="20">
        <f t="shared" si="67"/>
        <v>4089995</v>
      </c>
      <c r="Q367" s="17">
        <v>4954991</v>
      </c>
      <c r="R367" s="17">
        <v>0</v>
      </c>
      <c r="S367" s="21">
        <f t="shared" si="68"/>
        <v>4954991</v>
      </c>
      <c r="T367" s="20">
        <f t="shared" si="69"/>
        <v>14187901.440000001</v>
      </c>
      <c r="U367" s="22">
        <f t="shared" si="70"/>
        <v>0.25295725848535916</v>
      </c>
      <c r="V367" s="22">
        <f t="shared" si="71"/>
        <v>0</v>
      </c>
      <c r="W367" s="22">
        <f t="shared" si="72"/>
        <v>0.25295725848535916</v>
      </c>
      <c r="X367" s="23">
        <f t="shared" si="73"/>
        <v>0.208798345429654</v>
      </c>
      <c r="Y367" s="23">
        <f t="shared" si="74"/>
        <v>0.26255098956273076</v>
      </c>
      <c r="Z367" s="24"/>
      <c r="AA367" s="23">
        <f t="shared" si="75"/>
        <v>0.7243065934777441</v>
      </c>
      <c r="AB367" s="34">
        <v>1525542.588042588</v>
      </c>
      <c r="AC367" s="26">
        <f t="shared" si="76"/>
        <v>11049.605551503482</v>
      </c>
      <c r="AD367" s="28"/>
      <c r="AE367" s="29">
        <f>E367/G367</f>
        <v>2013388208.4489667</v>
      </c>
      <c r="AF367" s="22">
        <f>(L367/AE367)*100</f>
        <v>0.2554358577455808</v>
      </c>
      <c r="AG367" s="22">
        <f>(P367/AE367)*100</f>
        <v>0.20313991026851042</v>
      </c>
      <c r="AH367" s="22">
        <f>(Q367/AE367)*100</f>
        <v>0.246102116780406</v>
      </c>
      <c r="AI367" s="22">
        <f>(S367/AE367)*100</f>
        <v>0.246102116780406</v>
      </c>
      <c r="AJ367" s="22">
        <f t="shared" si="77"/>
        <v>0.704</v>
      </c>
    </row>
    <row r="368" spans="1:36" ht="12.75">
      <c r="A368" s="13" t="s">
        <v>773</v>
      </c>
      <c r="B368" s="14" t="s">
        <v>774</v>
      </c>
      <c r="C368" s="15" t="s">
        <v>686</v>
      </c>
      <c r="D368" s="16"/>
      <c r="E368" s="35">
        <v>813679312</v>
      </c>
      <c r="F368" s="33">
        <v>68.86</v>
      </c>
      <c r="G368" s="19">
        <f t="shared" si="65"/>
        <v>0.6886</v>
      </c>
      <c r="H368" s="17">
        <v>2881265.37</v>
      </c>
      <c r="I368" s="17">
        <v>170222.63</v>
      </c>
      <c r="J368" s="17">
        <v>0</v>
      </c>
      <c r="K368" s="17">
        <v>189150.95</v>
      </c>
      <c r="L368" s="20">
        <f t="shared" si="66"/>
        <v>3240638.95</v>
      </c>
      <c r="M368" s="17">
        <v>6992795</v>
      </c>
      <c r="N368" s="17">
        <v>4395547.51</v>
      </c>
      <c r="O368" s="17">
        <v>0</v>
      </c>
      <c r="P368" s="20">
        <f t="shared" si="67"/>
        <v>11388342.51</v>
      </c>
      <c r="Q368" s="17">
        <v>6062972.72</v>
      </c>
      <c r="R368" s="17">
        <v>81367.93</v>
      </c>
      <c r="S368" s="21">
        <f t="shared" si="68"/>
        <v>6144340.649999999</v>
      </c>
      <c r="T368" s="20">
        <f t="shared" si="69"/>
        <v>20773322.11</v>
      </c>
      <c r="U368" s="22">
        <f t="shared" si="70"/>
        <v>0.7451304992746332</v>
      </c>
      <c r="V368" s="22">
        <f t="shared" si="71"/>
        <v>0.00999999985252175</v>
      </c>
      <c r="W368" s="22">
        <f t="shared" si="72"/>
        <v>0.7551304991271548</v>
      </c>
      <c r="X368" s="23">
        <f t="shared" si="73"/>
        <v>1.399610674874821</v>
      </c>
      <c r="Y368" s="23">
        <f t="shared" si="74"/>
        <v>0.398269797720997</v>
      </c>
      <c r="Z368" s="24"/>
      <c r="AA368" s="23">
        <f t="shared" si="75"/>
        <v>2.5530109717229728</v>
      </c>
      <c r="AB368" s="34">
        <v>401843.2744043044</v>
      </c>
      <c r="AC368" s="26">
        <f t="shared" si="76"/>
        <v>10259.102884672744</v>
      </c>
      <c r="AD368" s="28"/>
      <c r="AE368" s="29">
        <f>E368/G368</f>
        <v>1181642916.0615742</v>
      </c>
      <c r="AF368" s="22">
        <f>(L368/AE368)*100</f>
        <v>0.27424858271067853</v>
      </c>
      <c r="AG368" s="22">
        <f>(P368/AE368)*100</f>
        <v>0.9637719107188016</v>
      </c>
      <c r="AH368" s="22">
        <f>(Q368/AE368)*100</f>
        <v>0.5130968618005123</v>
      </c>
      <c r="AI368" s="22">
        <f>(S368/AE368)*100</f>
        <v>0.5199828616989588</v>
      </c>
      <c r="AJ368" s="22">
        <f t="shared" si="77"/>
        <v>1.758</v>
      </c>
    </row>
    <row r="369" spans="1:36" ht="12.75">
      <c r="A369" s="13" t="s">
        <v>775</v>
      </c>
      <c r="B369" s="14" t="s">
        <v>776</v>
      </c>
      <c r="C369" s="15" t="s">
        <v>686</v>
      </c>
      <c r="D369" s="16"/>
      <c r="E369" s="35">
        <v>72725378</v>
      </c>
      <c r="F369" s="33">
        <v>96.27</v>
      </c>
      <c r="G369" s="19">
        <f t="shared" si="65"/>
        <v>0.9627</v>
      </c>
      <c r="H369" s="17">
        <v>181623.9</v>
      </c>
      <c r="I369" s="17">
        <v>10730.17</v>
      </c>
      <c r="J369" s="17">
        <v>0</v>
      </c>
      <c r="K369" s="17">
        <v>11923.57</v>
      </c>
      <c r="L369" s="20">
        <f t="shared" si="66"/>
        <v>204277.64</v>
      </c>
      <c r="M369" s="17">
        <v>487554.59</v>
      </c>
      <c r="N369" s="17">
        <v>235592.44</v>
      </c>
      <c r="O369" s="17">
        <v>0</v>
      </c>
      <c r="P369" s="20">
        <f t="shared" si="67"/>
        <v>723147.03</v>
      </c>
      <c r="Q369" s="17">
        <v>673116.45</v>
      </c>
      <c r="R369" s="17">
        <v>0</v>
      </c>
      <c r="S369" s="21">
        <f t="shared" si="68"/>
        <v>673116.45</v>
      </c>
      <c r="T369" s="20">
        <f t="shared" si="69"/>
        <v>1600541.12</v>
      </c>
      <c r="U369" s="22">
        <f t="shared" si="70"/>
        <v>0.9255592318818886</v>
      </c>
      <c r="V369" s="22">
        <f t="shared" si="71"/>
        <v>0</v>
      </c>
      <c r="W369" s="22">
        <f t="shared" si="72"/>
        <v>0.9255592318818886</v>
      </c>
      <c r="X369" s="23">
        <f t="shared" si="73"/>
        <v>0.9943530716333988</v>
      </c>
      <c r="Y369" s="23">
        <f t="shared" si="74"/>
        <v>0.28088907286257075</v>
      </c>
      <c r="Z369" s="24"/>
      <c r="AA369" s="23">
        <f t="shared" si="75"/>
        <v>2.200801376377858</v>
      </c>
      <c r="AB369" s="34">
        <v>204628.68852459016</v>
      </c>
      <c r="AC369" s="26">
        <f t="shared" si="76"/>
        <v>4503.4709935131405</v>
      </c>
      <c r="AD369" s="28"/>
      <c r="AE369" s="29">
        <f>E369/G369</f>
        <v>75543137.01049133</v>
      </c>
      <c r="AF369" s="22">
        <f>(L369/AE369)*100</f>
        <v>0.2704119104447969</v>
      </c>
      <c r="AG369" s="22">
        <f>(P369/AE369)*100</f>
        <v>0.957263702061473</v>
      </c>
      <c r="AH369" s="22">
        <f>(Q369/AE369)*100</f>
        <v>0.8910358725326941</v>
      </c>
      <c r="AI369" s="22">
        <f>(S369/AE369)*100</f>
        <v>0.8910358725326941</v>
      </c>
      <c r="AJ369" s="22">
        <f t="shared" si="77"/>
        <v>2.118</v>
      </c>
    </row>
    <row r="370" spans="1:36" ht="12.75">
      <c r="A370" s="13" t="s">
        <v>777</v>
      </c>
      <c r="B370" s="14" t="s">
        <v>778</v>
      </c>
      <c r="C370" s="15" t="s">
        <v>686</v>
      </c>
      <c r="D370" s="16"/>
      <c r="E370" s="35">
        <v>380741098</v>
      </c>
      <c r="F370" s="33">
        <v>97.93</v>
      </c>
      <c r="G370" s="19">
        <f t="shared" si="65"/>
        <v>0.9793000000000001</v>
      </c>
      <c r="H370" s="17">
        <v>867915.46</v>
      </c>
      <c r="I370" s="17">
        <v>51273</v>
      </c>
      <c r="J370" s="17">
        <v>16552.19</v>
      </c>
      <c r="K370" s="17">
        <v>56973.54</v>
      </c>
      <c r="L370" s="20">
        <f t="shared" si="66"/>
        <v>992714.19</v>
      </c>
      <c r="M370" s="17">
        <v>2422294</v>
      </c>
      <c r="N370" s="17">
        <v>0</v>
      </c>
      <c r="O370" s="17">
        <v>0</v>
      </c>
      <c r="P370" s="20">
        <f t="shared" si="67"/>
        <v>2422294</v>
      </c>
      <c r="Q370" s="17">
        <v>1811962</v>
      </c>
      <c r="R370" s="17">
        <v>0</v>
      </c>
      <c r="S370" s="21">
        <f t="shared" si="68"/>
        <v>1811962</v>
      </c>
      <c r="T370" s="20">
        <f t="shared" si="69"/>
        <v>5226970.1899999995</v>
      </c>
      <c r="U370" s="22">
        <f t="shared" si="70"/>
        <v>0.4759039697889404</v>
      </c>
      <c r="V370" s="22">
        <f t="shared" si="71"/>
        <v>0</v>
      </c>
      <c r="W370" s="22">
        <f t="shared" si="72"/>
        <v>0.4759039697889404</v>
      </c>
      <c r="X370" s="23">
        <f t="shared" si="73"/>
        <v>0.6362050255998368</v>
      </c>
      <c r="Y370" s="23">
        <f t="shared" si="74"/>
        <v>0.2607320815154029</v>
      </c>
      <c r="Z370" s="24"/>
      <c r="AA370" s="23">
        <f t="shared" si="75"/>
        <v>1.3728410769041801</v>
      </c>
      <c r="AB370" s="34">
        <v>385805.7585825028</v>
      </c>
      <c r="AC370" s="26">
        <f t="shared" si="76"/>
        <v>5296.499930882373</v>
      </c>
      <c r="AD370" s="28"/>
      <c r="AE370" s="29">
        <f>E370/G370</f>
        <v>388789030.94046766</v>
      </c>
      <c r="AF370" s="22">
        <f>(L370/AE370)*100</f>
        <v>0.25533492742803404</v>
      </c>
      <c r="AG370" s="22">
        <f>(P370/AE370)*100</f>
        <v>0.6230355815699202</v>
      </c>
      <c r="AH370" s="22">
        <f>(Q370/AE370)*100</f>
        <v>0.46605275761430937</v>
      </c>
      <c r="AI370" s="22">
        <f>(S370/AE370)*100</f>
        <v>0.46605275761430937</v>
      </c>
      <c r="AJ370" s="22">
        <f t="shared" si="77"/>
        <v>1.344</v>
      </c>
    </row>
    <row r="371" spans="1:36" ht="12.75">
      <c r="A371" s="13" t="s">
        <v>779</v>
      </c>
      <c r="B371" s="14" t="s">
        <v>780</v>
      </c>
      <c r="C371" s="15" t="s">
        <v>686</v>
      </c>
      <c r="D371" s="16"/>
      <c r="E371" s="35">
        <v>3365610710</v>
      </c>
      <c r="F371" s="33">
        <v>95.84</v>
      </c>
      <c r="G371" s="19">
        <f t="shared" si="65"/>
        <v>0.9584</v>
      </c>
      <c r="H371" s="17">
        <v>8198778.93</v>
      </c>
      <c r="I371" s="17">
        <v>0</v>
      </c>
      <c r="J371" s="17">
        <v>0</v>
      </c>
      <c r="K371" s="17">
        <v>538237.8</v>
      </c>
      <c r="L371" s="20">
        <f t="shared" si="66"/>
        <v>8737016.73</v>
      </c>
      <c r="M371" s="17">
        <v>6212680</v>
      </c>
      <c r="N371" s="17">
        <v>0</v>
      </c>
      <c r="O371" s="17">
        <v>0</v>
      </c>
      <c r="P371" s="20">
        <f t="shared" si="67"/>
        <v>6212680</v>
      </c>
      <c r="Q371" s="17">
        <v>6747709.69</v>
      </c>
      <c r="R371" s="17">
        <v>0</v>
      </c>
      <c r="S371" s="21">
        <f t="shared" si="68"/>
        <v>6747709.69</v>
      </c>
      <c r="T371" s="20">
        <f t="shared" si="69"/>
        <v>21697406.42</v>
      </c>
      <c r="U371" s="22">
        <f t="shared" si="70"/>
        <v>0.20048990425277086</v>
      </c>
      <c r="V371" s="22">
        <f t="shared" si="71"/>
        <v>0</v>
      </c>
      <c r="W371" s="22">
        <f t="shared" si="72"/>
        <v>0.20048990425277086</v>
      </c>
      <c r="X371" s="23">
        <f t="shared" si="73"/>
        <v>0.18459294717421432</v>
      </c>
      <c r="Y371" s="23">
        <f t="shared" si="74"/>
        <v>0.25959677107160145</v>
      </c>
      <c r="Z371" s="24"/>
      <c r="AA371" s="23">
        <f t="shared" si="75"/>
        <v>0.6446796224985866</v>
      </c>
      <c r="AB371" s="34">
        <v>1662714.917421417</v>
      </c>
      <c r="AC371" s="26">
        <f t="shared" si="76"/>
        <v>10719.184252860076</v>
      </c>
      <c r="AD371" s="28"/>
      <c r="AE371" s="29">
        <f>E371/G371</f>
        <v>3511697318.447412</v>
      </c>
      <c r="AF371" s="22">
        <f>(L371/AE371)*100</f>
        <v>0.24879754539502286</v>
      </c>
      <c r="AG371" s="22">
        <f>(P371/AE371)*100</f>
        <v>0.17691388057176702</v>
      </c>
      <c r="AH371" s="22">
        <f>(Q371/AE371)*100</f>
        <v>0.19214952423585557</v>
      </c>
      <c r="AI371" s="22">
        <f>(S371/AE371)*100</f>
        <v>0.19214952423585557</v>
      </c>
      <c r="AJ371" s="22">
        <f t="shared" si="77"/>
        <v>0.618</v>
      </c>
    </row>
    <row r="372" spans="1:36" ht="12.75">
      <c r="A372" s="13" t="s">
        <v>781</v>
      </c>
      <c r="B372" s="14" t="s">
        <v>782</v>
      </c>
      <c r="C372" s="15" t="s">
        <v>686</v>
      </c>
      <c r="D372" s="16"/>
      <c r="E372" s="35">
        <v>1161372114</v>
      </c>
      <c r="F372" s="33">
        <v>99.62</v>
      </c>
      <c r="G372" s="19">
        <f t="shared" si="65"/>
        <v>0.9962000000000001</v>
      </c>
      <c r="H372" s="17">
        <v>2654077.68</v>
      </c>
      <c r="I372" s="17">
        <v>156808.92</v>
      </c>
      <c r="J372" s="17">
        <v>0</v>
      </c>
      <c r="K372" s="17">
        <v>174240.85</v>
      </c>
      <c r="L372" s="20">
        <f t="shared" si="66"/>
        <v>2985127.45</v>
      </c>
      <c r="M372" s="17">
        <v>7190126</v>
      </c>
      <c r="N372" s="17">
        <v>0</v>
      </c>
      <c r="O372" s="17">
        <v>0</v>
      </c>
      <c r="P372" s="20">
        <f t="shared" si="67"/>
        <v>7190126</v>
      </c>
      <c r="Q372" s="17">
        <v>3580948.55</v>
      </c>
      <c r="R372" s="17">
        <v>116137.21</v>
      </c>
      <c r="S372" s="21">
        <f t="shared" si="68"/>
        <v>3697085.76</v>
      </c>
      <c r="T372" s="20">
        <f t="shared" si="69"/>
        <v>13872339.209999999</v>
      </c>
      <c r="U372" s="22">
        <f t="shared" si="70"/>
        <v>0.30833774178256185</v>
      </c>
      <c r="V372" s="22">
        <f t="shared" si="71"/>
        <v>0.009999999879452937</v>
      </c>
      <c r="W372" s="22">
        <f t="shared" si="72"/>
        <v>0.3183377416620148</v>
      </c>
      <c r="X372" s="23">
        <f t="shared" si="73"/>
        <v>0.6191061343151899</v>
      </c>
      <c r="Y372" s="23">
        <f t="shared" si="74"/>
        <v>0.2570345381997006</v>
      </c>
      <c r="Z372" s="24"/>
      <c r="AA372" s="23">
        <f t="shared" si="75"/>
        <v>1.1944784141769051</v>
      </c>
      <c r="AB372" s="34">
        <v>456305.73847601126</v>
      </c>
      <c r="AC372" s="26">
        <f t="shared" si="76"/>
        <v>5450.473548746476</v>
      </c>
      <c r="AD372" s="28"/>
      <c r="AE372" s="29">
        <f>E372/G372</f>
        <v>1165802162.2164223</v>
      </c>
      <c r="AF372" s="22">
        <f>(L372/AE372)*100</f>
        <v>0.2560578069545418</v>
      </c>
      <c r="AG372" s="22">
        <f>(P372/AE372)*100</f>
        <v>0.6167535310047922</v>
      </c>
      <c r="AH372" s="22">
        <f>(Q372/AE372)*100</f>
        <v>0.30716605836378813</v>
      </c>
      <c r="AI372" s="22">
        <f>(S372/AE372)*100</f>
        <v>0.3171280582436991</v>
      </c>
      <c r="AJ372" s="22">
        <f t="shared" si="77"/>
        <v>1.19</v>
      </c>
    </row>
    <row r="373" spans="1:36" ht="12.75">
      <c r="A373" s="13" t="s">
        <v>783</v>
      </c>
      <c r="B373" s="14" t="s">
        <v>784</v>
      </c>
      <c r="C373" s="15" t="s">
        <v>686</v>
      </c>
      <c r="D373" s="16"/>
      <c r="E373" s="35">
        <v>441847066</v>
      </c>
      <c r="F373" s="33">
        <v>66.47</v>
      </c>
      <c r="G373" s="19">
        <f t="shared" si="65"/>
        <v>0.6647</v>
      </c>
      <c r="H373" s="17">
        <v>1558674.29</v>
      </c>
      <c r="I373" s="17">
        <v>92085.06</v>
      </c>
      <c r="J373" s="17">
        <v>29732.33</v>
      </c>
      <c r="K373" s="17">
        <v>102325.7</v>
      </c>
      <c r="L373" s="20">
        <f t="shared" si="66"/>
        <v>1782817.3800000001</v>
      </c>
      <c r="M373" s="17">
        <v>6280672</v>
      </c>
      <c r="N373" s="17">
        <v>0</v>
      </c>
      <c r="O373" s="17">
        <v>0</v>
      </c>
      <c r="P373" s="20">
        <f t="shared" si="67"/>
        <v>6280672</v>
      </c>
      <c r="Q373" s="17">
        <v>5886184.09</v>
      </c>
      <c r="R373" s="17">
        <v>0</v>
      </c>
      <c r="S373" s="21">
        <f t="shared" si="68"/>
        <v>5886184.09</v>
      </c>
      <c r="T373" s="20">
        <f t="shared" si="69"/>
        <v>13949673.469999999</v>
      </c>
      <c r="U373" s="22">
        <f t="shared" si="70"/>
        <v>1.332176796665659</v>
      </c>
      <c r="V373" s="22">
        <f t="shared" si="71"/>
        <v>0</v>
      </c>
      <c r="W373" s="22">
        <f t="shared" si="72"/>
        <v>1.332176796665659</v>
      </c>
      <c r="X373" s="23">
        <f t="shared" si="73"/>
        <v>1.4214583468570547</v>
      </c>
      <c r="Y373" s="23">
        <f t="shared" si="74"/>
        <v>0.4034919584596721</v>
      </c>
      <c r="Z373" s="24"/>
      <c r="AA373" s="23">
        <f t="shared" si="75"/>
        <v>3.1571271019823857</v>
      </c>
      <c r="AB373" s="34">
        <v>180835.09345794393</v>
      </c>
      <c r="AC373" s="26">
        <f t="shared" si="76"/>
        <v>5709.193745455924</v>
      </c>
      <c r="AD373" s="28"/>
      <c r="AE373" s="29">
        <f>E373/G373</f>
        <v>664731557.0934256</v>
      </c>
      <c r="AF373" s="22">
        <f>(L373/AE373)*100</f>
        <v>0.2682011047881441</v>
      </c>
      <c r="AG373" s="22">
        <f>(P373/AE373)*100</f>
        <v>0.9448433631558842</v>
      </c>
      <c r="AH373" s="22">
        <f>(Q373/AE373)*100</f>
        <v>0.8854979167436635</v>
      </c>
      <c r="AI373" s="22">
        <f>(S373/AE373)*100</f>
        <v>0.8854979167436635</v>
      </c>
      <c r="AJ373" s="22">
        <f t="shared" si="77"/>
        <v>2.098</v>
      </c>
    </row>
    <row r="374" spans="1:36" ht="12.75">
      <c r="A374" s="13" t="s">
        <v>785</v>
      </c>
      <c r="B374" s="14" t="s">
        <v>786</v>
      </c>
      <c r="C374" s="15" t="s">
        <v>686</v>
      </c>
      <c r="D374" s="16"/>
      <c r="E374" s="35">
        <v>1347652649</v>
      </c>
      <c r="F374" s="33">
        <v>100.2</v>
      </c>
      <c r="G374" s="19">
        <f t="shared" si="65"/>
        <v>1.002</v>
      </c>
      <c r="H374" s="17">
        <v>3054788.23</v>
      </c>
      <c r="I374" s="17">
        <v>180474.1</v>
      </c>
      <c r="J374" s="17">
        <v>0</v>
      </c>
      <c r="K374" s="17">
        <v>200538.58</v>
      </c>
      <c r="L374" s="20">
        <f t="shared" si="66"/>
        <v>3435800.91</v>
      </c>
      <c r="M374" s="17">
        <v>0</v>
      </c>
      <c r="N374" s="17">
        <v>17845674.04</v>
      </c>
      <c r="O374" s="17">
        <v>0</v>
      </c>
      <c r="P374" s="20">
        <f t="shared" si="67"/>
        <v>17845674.04</v>
      </c>
      <c r="Q374" s="17">
        <v>1737690.88</v>
      </c>
      <c r="R374" s="17">
        <v>808500</v>
      </c>
      <c r="S374" s="21">
        <f t="shared" si="68"/>
        <v>2546190.88</v>
      </c>
      <c r="T374" s="20">
        <f t="shared" si="69"/>
        <v>23827665.83</v>
      </c>
      <c r="U374" s="22">
        <f t="shared" si="70"/>
        <v>0.12894204462028255</v>
      </c>
      <c r="V374" s="22">
        <f t="shared" si="71"/>
        <v>0.05999320378288367</v>
      </c>
      <c r="W374" s="22">
        <f t="shared" si="72"/>
        <v>0.18893524840316622</v>
      </c>
      <c r="X374" s="23">
        <f t="shared" si="73"/>
        <v>1.3242042786946653</v>
      </c>
      <c r="Y374" s="23">
        <f t="shared" si="74"/>
        <v>0.25494706759560565</v>
      </c>
      <c r="Z374" s="24"/>
      <c r="AA374" s="23">
        <f t="shared" si="75"/>
        <v>1.7680865946934372</v>
      </c>
      <c r="AB374" s="34">
        <v>521959.36321742774</v>
      </c>
      <c r="AC374" s="26">
        <f t="shared" si="76"/>
        <v>9228.693530794568</v>
      </c>
      <c r="AD374" s="28"/>
      <c r="AE374" s="29">
        <f>E374/G374</f>
        <v>1344962723.552894</v>
      </c>
      <c r="AF374" s="22">
        <f>(L374/AE374)*100</f>
        <v>0.25545696173079685</v>
      </c>
      <c r="AG374" s="22">
        <f>(P374/AE374)*100</f>
        <v>1.3268526872520547</v>
      </c>
      <c r="AH374" s="22">
        <f>(Q374/AE374)*100</f>
        <v>0.12919992870952313</v>
      </c>
      <c r="AI374" s="22">
        <f>(S374/AE374)*100</f>
        <v>0.18931311889997257</v>
      </c>
      <c r="AJ374" s="22">
        <f t="shared" si="77"/>
        <v>1.771</v>
      </c>
    </row>
    <row r="375" spans="1:36" ht="12.75">
      <c r="A375" s="13" t="s">
        <v>787</v>
      </c>
      <c r="B375" s="14" t="s">
        <v>788</v>
      </c>
      <c r="C375" s="15" t="s">
        <v>686</v>
      </c>
      <c r="D375" s="16"/>
      <c r="E375" s="35">
        <v>3889109669</v>
      </c>
      <c r="F375" s="33">
        <v>58.14</v>
      </c>
      <c r="G375" s="19">
        <f t="shared" si="65"/>
        <v>0.5814</v>
      </c>
      <c r="H375" s="17">
        <v>15272942.83</v>
      </c>
      <c r="I375" s="17">
        <v>902320.51</v>
      </c>
      <c r="J375" s="17">
        <v>291336.75</v>
      </c>
      <c r="K375" s="17">
        <v>1002677</v>
      </c>
      <c r="L375" s="20">
        <f t="shared" si="66"/>
        <v>17469277.09</v>
      </c>
      <c r="M375" s="17">
        <v>55547336.98</v>
      </c>
      <c r="N375" s="17">
        <v>0</v>
      </c>
      <c r="O375" s="17">
        <v>0</v>
      </c>
      <c r="P375" s="20">
        <f t="shared" si="67"/>
        <v>55547336.98</v>
      </c>
      <c r="Q375" s="17">
        <v>22715206.44</v>
      </c>
      <c r="R375" s="17">
        <v>0</v>
      </c>
      <c r="S375" s="21">
        <f t="shared" si="68"/>
        <v>22715206.44</v>
      </c>
      <c r="T375" s="20">
        <f t="shared" si="69"/>
        <v>95731820.50999999</v>
      </c>
      <c r="U375" s="22">
        <f t="shared" si="70"/>
        <v>0.5840721494963839</v>
      </c>
      <c r="V375" s="22">
        <f t="shared" si="71"/>
        <v>0</v>
      </c>
      <c r="W375" s="22">
        <f t="shared" si="72"/>
        <v>0.5840721494963839</v>
      </c>
      <c r="X375" s="23">
        <f t="shared" si="73"/>
        <v>1.4282790074748082</v>
      </c>
      <c r="Y375" s="23">
        <f t="shared" si="74"/>
        <v>0.4491844812000852</v>
      </c>
      <c r="Z375" s="24"/>
      <c r="AA375" s="23">
        <f t="shared" si="75"/>
        <v>2.461535638171277</v>
      </c>
      <c r="AB375" s="34">
        <v>318222.58755488915</v>
      </c>
      <c r="AC375" s="26">
        <f t="shared" si="76"/>
        <v>7833.162401374392</v>
      </c>
      <c r="AD375" s="28"/>
      <c r="AE375" s="29">
        <f>E375/G375</f>
        <v>6689215116.9590645</v>
      </c>
      <c r="AF375" s="22">
        <f>(L375/AE375)*100</f>
        <v>0.2611558573697295</v>
      </c>
      <c r="AG375" s="22">
        <f>(P375/AE375)*100</f>
        <v>0.8304014149458534</v>
      </c>
      <c r="AH375" s="22">
        <f>(Q375/AE375)*100</f>
        <v>0.3395795477171976</v>
      </c>
      <c r="AI375" s="22">
        <f>(S375/AE375)*100</f>
        <v>0.3395795477171976</v>
      </c>
      <c r="AJ375" s="22">
        <f t="shared" si="77"/>
        <v>1.431</v>
      </c>
    </row>
    <row r="376" spans="1:36" ht="12.75">
      <c r="A376" s="13" t="s">
        <v>789</v>
      </c>
      <c r="B376" s="14" t="s">
        <v>790</v>
      </c>
      <c r="C376" s="15" t="s">
        <v>686</v>
      </c>
      <c r="D376" s="16"/>
      <c r="E376" s="35">
        <v>1357946491</v>
      </c>
      <c r="F376" s="33">
        <v>98.53</v>
      </c>
      <c r="G376" s="19">
        <f t="shared" si="65"/>
        <v>0.9853000000000001</v>
      </c>
      <c r="H376" s="17">
        <v>3286059.14</v>
      </c>
      <c r="I376" s="17">
        <v>194134.63</v>
      </c>
      <c r="J376" s="17">
        <v>0</v>
      </c>
      <c r="K376" s="17">
        <v>215784.15</v>
      </c>
      <c r="L376" s="20">
        <f t="shared" si="66"/>
        <v>3695977.92</v>
      </c>
      <c r="M376" s="17">
        <v>9892476</v>
      </c>
      <c r="N376" s="17">
        <v>4783958.52</v>
      </c>
      <c r="O376" s="17">
        <v>0</v>
      </c>
      <c r="P376" s="20">
        <f t="shared" si="67"/>
        <v>14676434.52</v>
      </c>
      <c r="Q376" s="17">
        <v>5918381.8</v>
      </c>
      <c r="R376" s="17">
        <v>0</v>
      </c>
      <c r="S376" s="21">
        <f t="shared" si="68"/>
        <v>5918381.8</v>
      </c>
      <c r="T376" s="20">
        <f t="shared" si="69"/>
        <v>24290794.24</v>
      </c>
      <c r="U376" s="22">
        <f t="shared" si="70"/>
        <v>0.4358332113396948</v>
      </c>
      <c r="V376" s="22">
        <f t="shared" si="71"/>
        <v>0</v>
      </c>
      <c r="W376" s="22">
        <f t="shared" si="72"/>
        <v>0.4358332113396948</v>
      </c>
      <c r="X376" s="23">
        <f t="shared" si="73"/>
        <v>1.080781504814095</v>
      </c>
      <c r="Y376" s="23">
        <f t="shared" si="74"/>
        <v>0.2721740469521932</v>
      </c>
      <c r="Z376" s="24"/>
      <c r="AA376" s="23">
        <f t="shared" si="75"/>
        <v>1.7887887631059831</v>
      </c>
      <c r="AB376" s="34">
        <v>477101.1899515205</v>
      </c>
      <c r="AC376" s="26">
        <f t="shared" si="76"/>
        <v>8534.332474497729</v>
      </c>
      <c r="AD376" s="28"/>
      <c r="AE376" s="29">
        <f>E376/G376</f>
        <v>1378206120.978382</v>
      </c>
      <c r="AF376" s="22">
        <f>(L376/AE376)*100</f>
        <v>0.26817308846199595</v>
      </c>
      <c r="AG376" s="22">
        <f>(P376/AE376)*100</f>
        <v>1.0648940166933278</v>
      </c>
      <c r="AH376" s="22">
        <f>(Q376/AE376)*100</f>
        <v>0.4294264631330013</v>
      </c>
      <c r="AI376" s="22">
        <f>(S376/AE376)*100</f>
        <v>0.4294264631330013</v>
      </c>
      <c r="AJ376" s="22">
        <f t="shared" si="77"/>
        <v>1.762</v>
      </c>
    </row>
    <row r="377" spans="1:36" ht="12.75">
      <c r="A377" s="13" t="s">
        <v>791</v>
      </c>
      <c r="B377" s="14" t="s">
        <v>792</v>
      </c>
      <c r="C377" s="15" t="s">
        <v>793</v>
      </c>
      <c r="D377" s="16"/>
      <c r="E377" s="35">
        <v>1292975946</v>
      </c>
      <c r="F377" s="33">
        <v>101.75</v>
      </c>
      <c r="G377" s="19">
        <f t="shared" si="65"/>
        <v>1.0175</v>
      </c>
      <c r="H377" s="17">
        <v>2582341.79</v>
      </c>
      <c r="I377" s="17">
        <v>0</v>
      </c>
      <c r="J377" s="17">
        <v>0</v>
      </c>
      <c r="K377" s="17">
        <v>432902.11</v>
      </c>
      <c r="L377" s="20">
        <f t="shared" si="66"/>
        <v>3015243.9</v>
      </c>
      <c r="M377" s="17">
        <v>15895335</v>
      </c>
      <c r="N377" s="17">
        <v>0</v>
      </c>
      <c r="O377" s="17">
        <v>0</v>
      </c>
      <c r="P377" s="20">
        <f t="shared" si="67"/>
        <v>15895335</v>
      </c>
      <c r="Q377" s="17">
        <v>7240548.81</v>
      </c>
      <c r="R377" s="17">
        <v>0</v>
      </c>
      <c r="S377" s="21">
        <f t="shared" si="68"/>
        <v>7240548.81</v>
      </c>
      <c r="T377" s="20">
        <f t="shared" si="69"/>
        <v>26151127.709999997</v>
      </c>
      <c r="U377" s="22">
        <f t="shared" si="70"/>
        <v>0.5599909907372709</v>
      </c>
      <c r="V377" s="22">
        <f t="shared" si="71"/>
        <v>0</v>
      </c>
      <c r="W377" s="22">
        <f t="shared" si="72"/>
        <v>0.5599909907372709</v>
      </c>
      <c r="X377" s="23">
        <f t="shared" si="73"/>
        <v>1.229360457104745</v>
      </c>
      <c r="Y377" s="23">
        <f t="shared" si="74"/>
        <v>0.23320185571340862</v>
      </c>
      <c r="Z377" s="24"/>
      <c r="AA377" s="23">
        <f t="shared" si="75"/>
        <v>2.022553303555424</v>
      </c>
      <c r="AB377" s="34">
        <v>422886.95652173914</v>
      </c>
      <c r="AC377" s="26">
        <f t="shared" si="76"/>
        <v>8553.114109435424</v>
      </c>
      <c r="AD377" s="28"/>
      <c r="AE377" s="29">
        <f>E377/G377</f>
        <v>1270738030.4668305</v>
      </c>
      <c r="AF377" s="22">
        <f>(L377/AE377)*100</f>
        <v>0.23728288818839327</v>
      </c>
      <c r="AG377" s="22">
        <f>(P377/AE377)*100</f>
        <v>1.250874265104078</v>
      </c>
      <c r="AH377" s="22">
        <f>(Q377/AE377)*100</f>
        <v>0.5697908330751731</v>
      </c>
      <c r="AI377" s="22">
        <f>(S377/AE377)*100</f>
        <v>0.5697908330751731</v>
      </c>
      <c r="AJ377" s="22">
        <f t="shared" si="77"/>
        <v>2.058</v>
      </c>
    </row>
    <row r="378" spans="1:36" ht="12.75">
      <c r="A378" s="13" t="s">
        <v>794</v>
      </c>
      <c r="B378" s="14" t="s">
        <v>795</v>
      </c>
      <c r="C378" s="15" t="s">
        <v>793</v>
      </c>
      <c r="D378" s="16"/>
      <c r="E378" s="35">
        <v>1137315582</v>
      </c>
      <c r="F378" s="33">
        <v>105.79</v>
      </c>
      <c r="G378" s="19">
        <f t="shared" si="65"/>
        <v>1.0579</v>
      </c>
      <c r="H378" s="17">
        <v>2130031.96</v>
      </c>
      <c r="I378" s="17">
        <v>0</v>
      </c>
      <c r="J378" s="17">
        <v>0</v>
      </c>
      <c r="K378" s="17">
        <v>356190.42</v>
      </c>
      <c r="L378" s="20">
        <f t="shared" si="66"/>
        <v>2486222.38</v>
      </c>
      <c r="M378" s="17">
        <v>10860457</v>
      </c>
      <c r="N378" s="17">
        <v>0</v>
      </c>
      <c r="O378" s="17">
        <v>0</v>
      </c>
      <c r="P378" s="20">
        <f t="shared" si="67"/>
        <v>10860457</v>
      </c>
      <c r="Q378" s="17">
        <v>2900380.05</v>
      </c>
      <c r="R378" s="17">
        <v>341196</v>
      </c>
      <c r="S378" s="21">
        <f t="shared" si="68"/>
        <v>3241576.05</v>
      </c>
      <c r="T378" s="20">
        <f t="shared" si="69"/>
        <v>16588255.43</v>
      </c>
      <c r="U378" s="22">
        <f t="shared" si="70"/>
        <v>0.25501981120311423</v>
      </c>
      <c r="V378" s="22">
        <f t="shared" si="71"/>
        <v>0.030000116537575058</v>
      </c>
      <c r="W378" s="22">
        <f t="shared" si="72"/>
        <v>0.2850199277406893</v>
      </c>
      <c r="X378" s="23">
        <f t="shared" si="73"/>
        <v>0.954920267679934</v>
      </c>
      <c r="Y378" s="23">
        <f t="shared" si="74"/>
        <v>0.21860444184083988</v>
      </c>
      <c r="Z378" s="24"/>
      <c r="AA378" s="23">
        <f t="shared" si="75"/>
        <v>1.4585446372614632</v>
      </c>
      <c r="AB378" s="34">
        <v>700920.3125</v>
      </c>
      <c r="AC378" s="26">
        <f t="shared" si="76"/>
        <v>10223.23562944504</v>
      </c>
      <c r="AD378" s="28"/>
      <c r="AE378" s="29">
        <f>E378/G378</f>
        <v>1075069082.1438699</v>
      </c>
      <c r="AF378" s="22">
        <f>(L378/AE378)*100</f>
        <v>0.23126163902342456</v>
      </c>
      <c r="AG378" s="22">
        <f>(P378/AE378)*100</f>
        <v>1.0102101511786024</v>
      </c>
      <c r="AH378" s="22">
        <f>(Q378/AE378)*100</f>
        <v>0.2697854582717746</v>
      </c>
      <c r="AI378" s="22">
        <f>(S378/AE378)*100</f>
        <v>0.3015225815568752</v>
      </c>
      <c r="AJ378" s="22">
        <f t="shared" si="77"/>
        <v>1.5430000000000001</v>
      </c>
    </row>
    <row r="379" spans="1:36" ht="12.75">
      <c r="A379" s="13" t="s">
        <v>796</v>
      </c>
      <c r="B379" s="14" t="s">
        <v>797</v>
      </c>
      <c r="C379" s="15" t="s">
        <v>793</v>
      </c>
      <c r="D379" s="16"/>
      <c r="E379" s="35">
        <v>755342980</v>
      </c>
      <c r="F379" s="33">
        <v>72.12</v>
      </c>
      <c r="G379" s="19">
        <f t="shared" si="65"/>
        <v>0.7212000000000001</v>
      </c>
      <c r="H379" s="17">
        <v>2094923.21</v>
      </c>
      <c r="I379" s="17">
        <v>0</v>
      </c>
      <c r="J379" s="17">
        <v>0</v>
      </c>
      <c r="K379" s="17">
        <v>351317.67</v>
      </c>
      <c r="L379" s="20">
        <f t="shared" si="66"/>
        <v>2446240.88</v>
      </c>
      <c r="M379" s="17">
        <v>12457254.5</v>
      </c>
      <c r="N379" s="17">
        <v>0</v>
      </c>
      <c r="O379" s="17">
        <v>0</v>
      </c>
      <c r="P379" s="20">
        <f t="shared" si="67"/>
        <v>12457254.5</v>
      </c>
      <c r="Q379" s="17">
        <v>5879156.01</v>
      </c>
      <c r="R379" s="17">
        <v>0</v>
      </c>
      <c r="S379" s="21">
        <f t="shared" si="68"/>
        <v>5879156.01</v>
      </c>
      <c r="T379" s="20">
        <f t="shared" si="69"/>
        <v>20782651.39</v>
      </c>
      <c r="U379" s="22">
        <f t="shared" si="70"/>
        <v>0.7783425762426494</v>
      </c>
      <c r="V379" s="22">
        <f t="shared" si="71"/>
        <v>0</v>
      </c>
      <c r="W379" s="22">
        <f t="shared" si="72"/>
        <v>0.7783425762426494</v>
      </c>
      <c r="X379" s="23">
        <f t="shared" si="73"/>
        <v>1.6492182796217951</v>
      </c>
      <c r="Y379" s="23">
        <f t="shared" si="74"/>
        <v>0.3238582928248039</v>
      </c>
      <c r="Z379" s="24"/>
      <c r="AA379" s="23">
        <f t="shared" si="75"/>
        <v>2.7514191486892483</v>
      </c>
      <c r="AB379" s="34">
        <v>254373.62221287336</v>
      </c>
      <c r="AC379" s="26">
        <f t="shared" si="76"/>
        <v>6998.884550779445</v>
      </c>
      <c r="AD379" s="28"/>
      <c r="AE379" s="29">
        <f>E379/G379</f>
        <v>1047341902.3849139</v>
      </c>
      <c r="AF379" s="22">
        <f>(L379/AE379)*100</f>
        <v>0.23356660078524857</v>
      </c>
      <c r="AG379" s="22">
        <f>(P379/AE379)*100</f>
        <v>1.1894162232632388</v>
      </c>
      <c r="AH379" s="22">
        <f>(Q379/AE379)*100</f>
        <v>0.5613406659861988</v>
      </c>
      <c r="AI379" s="22">
        <f>(S379/AE379)*100</f>
        <v>0.5613406659861988</v>
      </c>
      <c r="AJ379" s="22">
        <f t="shared" si="77"/>
        <v>1.984</v>
      </c>
    </row>
    <row r="380" spans="1:36" ht="12.75">
      <c r="A380" s="13" t="s">
        <v>798</v>
      </c>
      <c r="B380" s="14" t="s">
        <v>799</v>
      </c>
      <c r="C380" s="15" t="s">
        <v>793</v>
      </c>
      <c r="D380" s="32"/>
      <c r="E380" s="35">
        <v>2057959626</v>
      </c>
      <c r="F380" s="33">
        <v>87.23</v>
      </c>
      <c r="G380" s="19">
        <f t="shared" si="65"/>
        <v>0.8723000000000001</v>
      </c>
      <c r="H380" s="17">
        <v>4758140.52</v>
      </c>
      <c r="I380" s="17">
        <v>0</v>
      </c>
      <c r="J380" s="17">
        <v>0</v>
      </c>
      <c r="K380" s="17">
        <v>797928.83</v>
      </c>
      <c r="L380" s="20">
        <f t="shared" si="66"/>
        <v>5556069.35</v>
      </c>
      <c r="M380" s="17">
        <v>0</v>
      </c>
      <c r="N380" s="17">
        <v>21238119.04</v>
      </c>
      <c r="O380" s="17">
        <v>0</v>
      </c>
      <c r="P380" s="20">
        <f t="shared" si="67"/>
        <v>21238119.04</v>
      </c>
      <c r="Q380" s="17">
        <v>7219864.82</v>
      </c>
      <c r="R380" s="17">
        <v>102897.98</v>
      </c>
      <c r="S380" s="21">
        <f t="shared" si="68"/>
        <v>7322762.800000001</v>
      </c>
      <c r="T380" s="20">
        <f t="shared" si="69"/>
        <v>34116951.19</v>
      </c>
      <c r="U380" s="22">
        <f t="shared" si="70"/>
        <v>0.350826358728575</v>
      </c>
      <c r="V380" s="22">
        <f t="shared" si="71"/>
        <v>0.004999999936830636</v>
      </c>
      <c r="W380" s="22">
        <f t="shared" si="72"/>
        <v>0.35582635866540563</v>
      </c>
      <c r="X380" s="23">
        <f t="shared" si="73"/>
        <v>1.0319988192032683</v>
      </c>
      <c r="Y380" s="23">
        <f t="shared" si="74"/>
        <v>0.2699795117360577</v>
      </c>
      <c r="Z380" s="24"/>
      <c r="AA380" s="23">
        <f t="shared" si="75"/>
        <v>1.6578046896047318</v>
      </c>
      <c r="AB380" s="34">
        <v>655561.367013373</v>
      </c>
      <c r="AC380" s="26">
        <f t="shared" si="76"/>
        <v>10867.927085584584</v>
      </c>
      <c r="AD380" s="28"/>
      <c r="AE380" s="29">
        <f>E380/G380</f>
        <v>2359233779.6629596</v>
      </c>
      <c r="AF380" s="22">
        <f>(L380/AE380)*100</f>
        <v>0.2355031280873632</v>
      </c>
      <c r="AG380" s="22">
        <f>(P380/AE380)*100</f>
        <v>0.9002125699910112</v>
      </c>
      <c r="AH380" s="22">
        <f>(Q380/AE380)*100</f>
        <v>0.306025832718936</v>
      </c>
      <c r="AI380" s="22">
        <f>(S380/AE380)*100</f>
        <v>0.3103873326638334</v>
      </c>
      <c r="AJ380" s="22">
        <f t="shared" si="77"/>
        <v>1.4460000000000002</v>
      </c>
    </row>
    <row r="381" spans="1:36" ht="12.75">
      <c r="A381" s="13" t="s">
        <v>800</v>
      </c>
      <c r="B381" s="14" t="s">
        <v>801</v>
      </c>
      <c r="C381" s="15" t="s">
        <v>793</v>
      </c>
      <c r="D381" s="16"/>
      <c r="E381" s="35">
        <v>2936723658</v>
      </c>
      <c r="F381" s="33">
        <v>90.89</v>
      </c>
      <c r="G381" s="19">
        <f t="shared" si="65"/>
        <v>0.9089</v>
      </c>
      <c r="H381" s="17">
        <v>6390428.95</v>
      </c>
      <c r="I381" s="17">
        <v>0</v>
      </c>
      <c r="J381" s="17">
        <v>0</v>
      </c>
      <c r="K381" s="17">
        <v>1070330.84</v>
      </c>
      <c r="L381" s="20">
        <f t="shared" si="66"/>
        <v>7460759.79</v>
      </c>
      <c r="M381" s="17">
        <v>0</v>
      </c>
      <c r="N381" s="17">
        <v>29437895.97</v>
      </c>
      <c r="O381" s="17">
        <v>0</v>
      </c>
      <c r="P381" s="20">
        <f t="shared" si="67"/>
        <v>29437895.97</v>
      </c>
      <c r="Q381" s="17">
        <v>8865624.87</v>
      </c>
      <c r="R381" s="17">
        <v>293672.37</v>
      </c>
      <c r="S381" s="21">
        <f t="shared" si="68"/>
        <v>9159297.239999998</v>
      </c>
      <c r="T381" s="20">
        <f t="shared" si="69"/>
        <v>46057953</v>
      </c>
      <c r="U381" s="22">
        <f t="shared" si="70"/>
        <v>0.30188829125440303</v>
      </c>
      <c r="V381" s="22">
        <f t="shared" si="71"/>
        <v>0.01000000014301652</v>
      </c>
      <c r="W381" s="22">
        <f t="shared" si="72"/>
        <v>0.3118882913974195</v>
      </c>
      <c r="X381" s="23">
        <f t="shared" si="73"/>
        <v>1.002406061932573</v>
      </c>
      <c r="Y381" s="23">
        <f t="shared" si="74"/>
        <v>0.25405045414048283</v>
      </c>
      <c r="Z381" s="24"/>
      <c r="AA381" s="23">
        <f t="shared" si="75"/>
        <v>1.568344807470475</v>
      </c>
      <c r="AB381" s="34">
        <v>735043.8363587104</v>
      </c>
      <c r="AC381" s="26">
        <f t="shared" si="76"/>
        <v>11528.021840163612</v>
      </c>
      <c r="AD381" s="28"/>
      <c r="AE381" s="29">
        <f>E381/G381</f>
        <v>3231074549.4553857</v>
      </c>
      <c r="AF381" s="22">
        <f>(L381/AE381)*100</f>
        <v>0.23090645776828486</v>
      </c>
      <c r="AG381" s="22">
        <f>(P381/AE381)*100</f>
        <v>0.9110868696905154</v>
      </c>
      <c r="AH381" s="22">
        <f>(Q381/AE381)*100</f>
        <v>0.2743862679211269</v>
      </c>
      <c r="AI381" s="22">
        <f>(S381/AE381)*100</f>
        <v>0.2834752680511146</v>
      </c>
      <c r="AJ381" s="22">
        <f t="shared" si="77"/>
        <v>1.425</v>
      </c>
    </row>
    <row r="382" spans="1:36" ht="12.75">
      <c r="A382" s="13" t="s">
        <v>802</v>
      </c>
      <c r="B382" s="14" t="s">
        <v>803</v>
      </c>
      <c r="C382" s="15" t="s">
        <v>793</v>
      </c>
      <c r="D382" s="16"/>
      <c r="E382" s="35">
        <v>453804374</v>
      </c>
      <c r="F382" s="33">
        <v>96.28</v>
      </c>
      <c r="G382" s="19">
        <f t="shared" si="65"/>
        <v>0.9628</v>
      </c>
      <c r="H382" s="17">
        <v>928048.39</v>
      </c>
      <c r="I382" s="17">
        <v>0</v>
      </c>
      <c r="J382" s="17">
        <v>0</v>
      </c>
      <c r="K382" s="17">
        <v>155659.22</v>
      </c>
      <c r="L382" s="20">
        <f t="shared" si="66"/>
        <v>1083707.61</v>
      </c>
      <c r="M382" s="17">
        <v>3439487.83</v>
      </c>
      <c r="N382" s="17">
        <v>1393771.85</v>
      </c>
      <c r="O382" s="17">
        <v>0</v>
      </c>
      <c r="P382" s="20">
        <f t="shared" si="67"/>
        <v>4833259.68</v>
      </c>
      <c r="Q382" s="17">
        <v>2996171.74</v>
      </c>
      <c r="R382" s="17">
        <v>90761</v>
      </c>
      <c r="S382" s="21">
        <f t="shared" si="68"/>
        <v>3086932.74</v>
      </c>
      <c r="T382" s="20">
        <f t="shared" si="69"/>
        <v>9003900.030000001</v>
      </c>
      <c r="U382" s="22">
        <f t="shared" si="70"/>
        <v>0.6602342136085273</v>
      </c>
      <c r="V382" s="22">
        <f t="shared" si="71"/>
        <v>0.020000027588980444</v>
      </c>
      <c r="W382" s="22">
        <f t="shared" si="72"/>
        <v>0.6802342411975077</v>
      </c>
      <c r="X382" s="23">
        <f t="shared" si="73"/>
        <v>1.065053568655114</v>
      </c>
      <c r="Y382" s="23">
        <f t="shared" si="74"/>
        <v>0.23880501645407234</v>
      </c>
      <c r="Z382" s="24"/>
      <c r="AA382" s="23">
        <f t="shared" si="75"/>
        <v>1.9840928263066944</v>
      </c>
      <c r="AB382" s="34">
        <v>528325.965665236</v>
      </c>
      <c r="AC382" s="26">
        <f t="shared" si="76"/>
        <v>10482.477584279517</v>
      </c>
      <c r="AD382" s="28"/>
      <c r="AE382" s="29">
        <f>E382/G382</f>
        <v>471338153.30286664</v>
      </c>
      <c r="AF382" s="22">
        <f>(L382/AE382)*100</f>
        <v>0.2299214698419809</v>
      </c>
      <c r="AG382" s="22">
        <f>(P382/AE382)*100</f>
        <v>1.0254335759011437</v>
      </c>
      <c r="AH382" s="22">
        <f>(Q382/AE382)*100</f>
        <v>0.63567350086229</v>
      </c>
      <c r="AI382" s="22">
        <f>(S382/AE382)*100</f>
        <v>0.6549295274249605</v>
      </c>
      <c r="AJ382" s="22">
        <f t="shared" si="77"/>
        <v>1.91</v>
      </c>
    </row>
    <row r="383" spans="1:36" ht="12.75">
      <c r="A383" s="13" t="s">
        <v>804</v>
      </c>
      <c r="B383" s="14" t="s">
        <v>805</v>
      </c>
      <c r="C383" s="15" t="s">
        <v>793</v>
      </c>
      <c r="D383" s="16"/>
      <c r="E383" s="35">
        <v>2249284682</v>
      </c>
      <c r="F383" s="33">
        <v>104.78</v>
      </c>
      <c r="G383" s="19">
        <f t="shared" si="65"/>
        <v>1.0478</v>
      </c>
      <c r="H383" s="17">
        <v>4254963.93</v>
      </c>
      <c r="I383" s="17">
        <v>0</v>
      </c>
      <c r="J383" s="17">
        <v>0</v>
      </c>
      <c r="K383" s="17">
        <v>712149.09</v>
      </c>
      <c r="L383" s="20">
        <f t="shared" si="66"/>
        <v>4967113.02</v>
      </c>
      <c r="M383" s="17">
        <v>16172044.64</v>
      </c>
      <c r="N383" s="17">
        <v>8907311.69</v>
      </c>
      <c r="O383" s="17">
        <v>0</v>
      </c>
      <c r="P383" s="20">
        <f t="shared" si="67"/>
        <v>25079356.33</v>
      </c>
      <c r="Q383" s="17">
        <v>7815207</v>
      </c>
      <c r="R383" s="17">
        <v>454000</v>
      </c>
      <c r="S383" s="21">
        <f t="shared" si="68"/>
        <v>8269207</v>
      </c>
      <c r="T383" s="20">
        <f t="shared" si="69"/>
        <v>38315676.349999994</v>
      </c>
      <c r="U383" s="22">
        <f t="shared" si="70"/>
        <v>0.3474529952807459</v>
      </c>
      <c r="V383" s="22">
        <f t="shared" si="71"/>
        <v>0.020184194719021345</v>
      </c>
      <c r="W383" s="22">
        <f t="shared" si="72"/>
        <v>0.36763718999976724</v>
      </c>
      <c r="X383" s="23">
        <f t="shared" si="73"/>
        <v>1.1149925365472257</v>
      </c>
      <c r="Y383" s="23">
        <f t="shared" si="74"/>
        <v>0.22083078499353778</v>
      </c>
      <c r="Z383" s="24"/>
      <c r="AA383" s="23">
        <f t="shared" si="75"/>
        <v>1.7034605115405306</v>
      </c>
      <c r="AB383" s="34">
        <v>825961.6716360856</v>
      </c>
      <c r="AC383" s="26">
        <f t="shared" si="76"/>
        <v>14069.93091678078</v>
      </c>
      <c r="AD383" s="28"/>
      <c r="AE383" s="29">
        <f>E383/G383</f>
        <v>2146673680.0916204</v>
      </c>
      <c r="AF383" s="22">
        <f>(L383/AE383)*100</f>
        <v>0.23138649651622886</v>
      </c>
      <c r="AG383" s="22">
        <f>(P383/AE383)*100</f>
        <v>1.1682891797941832</v>
      </c>
      <c r="AH383" s="22">
        <f>(Q383/AE383)*100</f>
        <v>0.3640612484551655</v>
      </c>
      <c r="AI383" s="22">
        <f>(S383/AE383)*100</f>
        <v>0.3852102476817561</v>
      </c>
      <c r="AJ383" s="22">
        <f t="shared" si="77"/>
        <v>1.784</v>
      </c>
    </row>
    <row r="384" spans="1:36" ht="12.75">
      <c r="A384" s="13" t="s">
        <v>806</v>
      </c>
      <c r="B384" s="14" t="s">
        <v>807</v>
      </c>
      <c r="C384" s="15" t="s">
        <v>793</v>
      </c>
      <c r="D384" s="16"/>
      <c r="E384" s="35">
        <v>2288704288</v>
      </c>
      <c r="F384" s="33">
        <v>67.29</v>
      </c>
      <c r="G384" s="19">
        <f t="shared" si="65"/>
        <v>0.6729</v>
      </c>
      <c r="H384" s="17">
        <v>6932760.56</v>
      </c>
      <c r="I384" s="17">
        <v>0</v>
      </c>
      <c r="J384" s="17">
        <v>0</v>
      </c>
      <c r="K384" s="17">
        <v>1161404.05</v>
      </c>
      <c r="L384" s="20">
        <f t="shared" si="66"/>
        <v>8094164.609999999</v>
      </c>
      <c r="M384" s="17">
        <v>24672252.5</v>
      </c>
      <c r="N384" s="17">
        <v>15568701.87</v>
      </c>
      <c r="O384" s="17">
        <v>0</v>
      </c>
      <c r="P384" s="20">
        <f t="shared" si="67"/>
        <v>40240954.37</v>
      </c>
      <c r="Q384" s="17">
        <v>11403666</v>
      </c>
      <c r="R384" s="17">
        <v>684972</v>
      </c>
      <c r="S384" s="21">
        <f t="shared" si="68"/>
        <v>12088638</v>
      </c>
      <c r="T384" s="20">
        <f t="shared" si="69"/>
        <v>60423756.98</v>
      </c>
      <c r="U384" s="22">
        <f t="shared" si="70"/>
        <v>0.4982586024673888</v>
      </c>
      <c r="V384" s="22">
        <f t="shared" si="71"/>
        <v>0.029928374914636416</v>
      </c>
      <c r="W384" s="22">
        <f t="shared" si="72"/>
        <v>0.5281869773820251</v>
      </c>
      <c r="X384" s="23">
        <f t="shared" si="73"/>
        <v>1.7582417519375049</v>
      </c>
      <c r="Y384" s="23">
        <f t="shared" si="74"/>
        <v>0.3536570736743426</v>
      </c>
      <c r="Z384" s="24"/>
      <c r="AA384" s="23">
        <f t="shared" si="75"/>
        <v>2.6400858029938727</v>
      </c>
      <c r="AB384" s="34">
        <v>311640.5857740586</v>
      </c>
      <c r="AC384" s="26">
        <f t="shared" si="76"/>
        <v>8227.578861387863</v>
      </c>
      <c r="AD384" s="28"/>
      <c r="AE384" s="29">
        <f>E384/G384</f>
        <v>3401254700.5498586</v>
      </c>
      <c r="AF384" s="22">
        <f>(L384/AE384)*100</f>
        <v>0.2379758448754652</v>
      </c>
      <c r="AG384" s="22">
        <f>(P384/AE384)*100</f>
        <v>1.183120874878747</v>
      </c>
      <c r="AH384" s="22">
        <f>(Q384/AE384)*100</f>
        <v>0.3352782136003059</v>
      </c>
      <c r="AI384" s="22">
        <f>(S384/AE384)*100</f>
        <v>0.3554170170803647</v>
      </c>
      <c r="AJ384" s="22">
        <f t="shared" si="77"/>
        <v>1.776</v>
      </c>
    </row>
    <row r="385" spans="1:36" ht="12.75">
      <c r="A385" s="13" t="s">
        <v>808</v>
      </c>
      <c r="B385" s="14" t="s">
        <v>809</v>
      </c>
      <c r="C385" s="15" t="s">
        <v>793</v>
      </c>
      <c r="D385" s="16" t="s">
        <v>57</v>
      </c>
      <c r="E385" s="35">
        <v>1553627400</v>
      </c>
      <c r="F385" s="33">
        <v>101.2</v>
      </c>
      <c r="G385" s="19">
        <f t="shared" si="65"/>
        <v>1.012</v>
      </c>
      <c r="H385" s="17">
        <v>3187838.79</v>
      </c>
      <c r="I385" s="17">
        <v>0</v>
      </c>
      <c r="J385" s="17">
        <v>0</v>
      </c>
      <c r="K385" s="17">
        <v>533794.45</v>
      </c>
      <c r="L385" s="20">
        <f t="shared" si="66"/>
        <v>3721633.24</v>
      </c>
      <c r="M385" s="17">
        <v>13095033</v>
      </c>
      <c r="N385" s="17">
        <v>0</v>
      </c>
      <c r="O385" s="17">
        <v>0</v>
      </c>
      <c r="P385" s="20">
        <f t="shared" si="67"/>
        <v>13095033</v>
      </c>
      <c r="Q385" s="17">
        <v>11257093.51</v>
      </c>
      <c r="R385" s="17">
        <v>0</v>
      </c>
      <c r="S385" s="21">
        <f t="shared" si="68"/>
        <v>11257093.51</v>
      </c>
      <c r="T385" s="20">
        <f t="shared" si="69"/>
        <v>28073759.75</v>
      </c>
      <c r="U385" s="22">
        <f t="shared" si="70"/>
        <v>0.7245684203303829</v>
      </c>
      <c r="V385" s="22">
        <f t="shared" si="71"/>
        <v>0</v>
      </c>
      <c r="W385" s="22">
        <f t="shared" si="72"/>
        <v>0.7245684203303829</v>
      </c>
      <c r="X385" s="23">
        <f t="shared" si="73"/>
        <v>0.8428683093513927</v>
      </c>
      <c r="Y385" s="23">
        <f t="shared" si="74"/>
        <v>0.2395447737340369</v>
      </c>
      <c r="Z385" s="24"/>
      <c r="AA385" s="23">
        <f t="shared" si="75"/>
        <v>1.8069815034158128</v>
      </c>
      <c r="AB385" s="34">
        <v>290025.55248618784</v>
      </c>
      <c r="AC385" s="26">
        <f t="shared" si="76"/>
        <v>5240.708088604934</v>
      </c>
      <c r="AD385" s="28"/>
      <c r="AE385" s="29">
        <f>E385/G385</f>
        <v>1535204940.7114625</v>
      </c>
      <c r="AF385" s="22">
        <f>(L385/AE385)*100</f>
        <v>0.2424193110188453</v>
      </c>
      <c r="AG385" s="22">
        <f>(P385/AE385)*100</f>
        <v>0.8529827290636094</v>
      </c>
      <c r="AH385" s="22">
        <f>(Q385/AE385)*100</f>
        <v>0.7332632413743475</v>
      </c>
      <c r="AI385" s="22">
        <f>(S385/AE385)*100</f>
        <v>0.7332632413743475</v>
      </c>
      <c r="AJ385" s="22">
        <f t="shared" si="77"/>
        <v>1.8279999999999998</v>
      </c>
    </row>
    <row r="386" spans="1:36" ht="12.75">
      <c r="A386" s="13" t="s">
        <v>810</v>
      </c>
      <c r="B386" s="14" t="s">
        <v>811</v>
      </c>
      <c r="C386" s="15" t="s">
        <v>793</v>
      </c>
      <c r="D386" s="16"/>
      <c r="E386" s="35">
        <v>2473164810</v>
      </c>
      <c r="F386" s="33">
        <v>61.21</v>
      </c>
      <c r="G386" s="19">
        <f aca="true" t="shared" si="78" ref="G386:G449">F386/100</f>
        <v>0.6121</v>
      </c>
      <c r="H386" s="17">
        <v>7193790.23</v>
      </c>
      <c r="I386" s="17">
        <v>0</v>
      </c>
      <c r="J386" s="17">
        <v>0</v>
      </c>
      <c r="K386" s="17">
        <v>1205189.71</v>
      </c>
      <c r="L386" s="20">
        <f aca="true" t="shared" si="79" ref="L386:L449">SUM(H386:K386)</f>
        <v>8398979.940000001</v>
      </c>
      <c r="M386" s="17">
        <v>17114759.5</v>
      </c>
      <c r="N386" s="17">
        <v>9768875.54</v>
      </c>
      <c r="O386" s="17">
        <v>0</v>
      </c>
      <c r="P386" s="20">
        <f aca="true" t="shared" si="80" ref="P386:P449">SUM(M386:O386)</f>
        <v>26883635.04</v>
      </c>
      <c r="Q386" s="17">
        <v>12985136.02</v>
      </c>
      <c r="R386" s="17">
        <v>247615</v>
      </c>
      <c r="S386" s="21">
        <f aca="true" t="shared" si="81" ref="S386:S449">Q386+R386</f>
        <v>13232751.02</v>
      </c>
      <c r="T386" s="20">
        <f aca="true" t="shared" si="82" ref="T386:T449">L386+P386+S386</f>
        <v>48515366</v>
      </c>
      <c r="U386" s="22">
        <f aca="true" t="shared" si="83" ref="U386:U449">(Q386/$E386)*100</f>
        <v>0.5250412737354127</v>
      </c>
      <c r="V386" s="22">
        <f aca="true" t="shared" si="84" ref="V386:V449">(R386/$E386)*100</f>
        <v>0.010012070323772722</v>
      </c>
      <c r="W386" s="22">
        <f aca="true" t="shared" si="85" ref="W386:W449">(S386/$E386)*100</f>
        <v>0.5350533440591854</v>
      </c>
      <c r="X386" s="23">
        <f aca="true" t="shared" si="86" ref="X386:X449">(P386/E386)*100</f>
        <v>1.087013486982293</v>
      </c>
      <c r="Y386" s="23">
        <f aca="true" t="shared" si="87" ref="Y386:Y449">(L386/E386)*100</f>
        <v>0.3396045385264883</v>
      </c>
      <c r="Z386" s="24"/>
      <c r="AA386" s="23">
        <f aca="true" t="shared" si="88" ref="AA386:AA449">((T386/E386)*100)-Z386</f>
        <v>1.9616713695679668</v>
      </c>
      <c r="AB386" s="34">
        <v>360010.0585688821</v>
      </c>
      <c r="AC386" s="26">
        <f aca="true" t="shared" si="89" ref="AC386:AC449">AB386/100*AA386</f>
        <v>7062.214246510629</v>
      </c>
      <c r="AD386" s="28"/>
      <c r="AE386" s="29">
        <f>E386/G386</f>
        <v>4040458764.907695</v>
      </c>
      <c r="AF386" s="22">
        <f>(L386/AE386)*100</f>
        <v>0.2078719380320635</v>
      </c>
      <c r="AG386" s="22">
        <f>(P386/AE386)*100</f>
        <v>0.6653609553818615</v>
      </c>
      <c r="AH386" s="22">
        <f>(Q386/AE386)*100</f>
        <v>0.3213777636534461</v>
      </c>
      <c r="AI386" s="22">
        <f>(S386/AE386)*100</f>
        <v>0.3275061518986274</v>
      </c>
      <c r="AJ386" s="22">
        <f aca="true" t="shared" si="90" ref="AJ386:AJ449">ROUND(AF386,3)+ROUND(AG386,3)+ROUND(AI386,3)</f>
        <v>1.201</v>
      </c>
    </row>
    <row r="387" spans="1:36" ht="12.75">
      <c r="A387" s="13" t="s">
        <v>812</v>
      </c>
      <c r="B387" s="14" t="s">
        <v>813</v>
      </c>
      <c r="C387" s="15" t="s">
        <v>793</v>
      </c>
      <c r="D387" s="16"/>
      <c r="E387" s="35">
        <v>3318910820</v>
      </c>
      <c r="F387" s="33">
        <v>100.24</v>
      </c>
      <c r="G387" s="19">
        <f t="shared" si="78"/>
        <v>1.0024</v>
      </c>
      <c r="H387" s="17">
        <v>6522753.04</v>
      </c>
      <c r="I387" s="17">
        <v>0</v>
      </c>
      <c r="J387" s="17">
        <v>0</v>
      </c>
      <c r="K387" s="17">
        <v>1092091.88</v>
      </c>
      <c r="L387" s="20">
        <f t="shared" si="79"/>
        <v>7614844.92</v>
      </c>
      <c r="M387" s="17">
        <v>15104661.5</v>
      </c>
      <c r="N387" s="17">
        <v>6844984.28</v>
      </c>
      <c r="O387" s="17">
        <v>0</v>
      </c>
      <c r="P387" s="20">
        <f t="shared" si="80"/>
        <v>21949645.78</v>
      </c>
      <c r="Q387" s="17">
        <v>11435539.25</v>
      </c>
      <c r="R387" s="17">
        <v>0</v>
      </c>
      <c r="S387" s="21">
        <f t="shared" si="81"/>
        <v>11435539.25</v>
      </c>
      <c r="T387" s="20">
        <f t="shared" si="82"/>
        <v>41000029.95</v>
      </c>
      <c r="U387" s="22">
        <f t="shared" si="83"/>
        <v>0.34455699083833774</v>
      </c>
      <c r="V387" s="22">
        <f t="shared" si="84"/>
        <v>0</v>
      </c>
      <c r="W387" s="22">
        <f t="shared" si="85"/>
        <v>0.34455699083833774</v>
      </c>
      <c r="X387" s="23">
        <f t="shared" si="86"/>
        <v>0.6613508759479111</v>
      </c>
      <c r="Y387" s="23">
        <f t="shared" si="87"/>
        <v>0.2294380696857652</v>
      </c>
      <c r="Z387" s="24"/>
      <c r="AA387" s="23">
        <f t="shared" si="88"/>
        <v>1.2353459364720143</v>
      </c>
      <c r="AB387" s="34">
        <v>652803.0814142069</v>
      </c>
      <c r="AC387" s="26">
        <f t="shared" si="89"/>
        <v>8064.376339414501</v>
      </c>
      <c r="AD387" s="28"/>
      <c r="AE387" s="29">
        <f>E387/G387</f>
        <v>3310964505.18755</v>
      </c>
      <c r="AF387" s="22">
        <f>(L387/AE387)*100</f>
        <v>0.229988721053011</v>
      </c>
      <c r="AG387" s="22">
        <f>(P387/AE387)*100</f>
        <v>0.6629381180501861</v>
      </c>
      <c r="AH387" s="22">
        <f>(Q387/AE387)*100</f>
        <v>0.34538392761634973</v>
      </c>
      <c r="AI387" s="22">
        <f>(S387/AE387)*100</f>
        <v>0.34538392761634973</v>
      </c>
      <c r="AJ387" s="22">
        <f t="shared" si="90"/>
        <v>1.238</v>
      </c>
    </row>
    <row r="388" spans="1:36" ht="12.75">
      <c r="A388" s="13" t="s">
        <v>814</v>
      </c>
      <c r="B388" s="14" t="s">
        <v>815</v>
      </c>
      <c r="C388" s="15" t="s">
        <v>793</v>
      </c>
      <c r="D388" s="16"/>
      <c r="E388" s="35">
        <v>2013787492</v>
      </c>
      <c r="F388" s="33">
        <v>48.63</v>
      </c>
      <c r="G388" s="19">
        <f t="shared" si="78"/>
        <v>0.4863</v>
      </c>
      <c r="H388" s="17">
        <v>8116583.49</v>
      </c>
      <c r="I388" s="17">
        <v>0</v>
      </c>
      <c r="J388" s="17">
        <v>0</v>
      </c>
      <c r="K388" s="17">
        <v>1342090.09</v>
      </c>
      <c r="L388" s="20">
        <f t="shared" si="79"/>
        <v>9458673.58</v>
      </c>
      <c r="M388" s="17">
        <v>20562134</v>
      </c>
      <c r="N388" s="17">
        <v>9550035.17</v>
      </c>
      <c r="O388" s="17">
        <v>0</v>
      </c>
      <c r="P388" s="20">
        <f t="shared" si="80"/>
        <v>30112169.17</v>
      </c>
      <c r="Q388" s="17">
        <v>13360490.52</v>
      </c>
      <c r="R388" s="17">
        <v>201378.75</v>
      </c>
      <c r="S388" s="21">
        <f t="shared" si="81"/>
        <v>13561869.27</v>
      </c>
      <c r="T388" s="20">
        <f t="shared" si="82"/>
        <v>53132712.019999996</v>
      </c>
      <c r="U388" s="22">
        <f t="shared" si="83"/>
        <v>0.6634508642583226</v>
      </c>
      <c r="V388" s="22">
        <f t="shared" si="84"/>
        <v>0.01000000003972614</v>
      </c>
      <c r="W388" s="22">
        <f t="shared" si="85"/>
        <v>0.6734508642980488</v>
      </c>
      <c r="X388" s="23">
        <f t="shared" si="86"/>
        <v>1.4953002384623015</v>
      </c>
      <c r="Y388" s="23">
        <f t="shared" si="87"/>
        <v>0.46969571603635724</v>
      </c>
      <c r="Z388" s="24"/>
      <c r="AA388" s="23">
        <f t="shared" si="88"/>
        <v>2.6384468187967074</v>
      </c>
      <c r="AB388" s="34">
        <v>239878.86382623223</v>
      </c>
      <c r="AC388" s="26">
        <f t="shared" si="89"/>
        <v>6329.07625158891</v>
      </c>
      <c r="AD388" s="28"/>
      <c r="AE388" s="29">
        <f>E388/G388</f>
        <v>4141039465.3506064</v>
      </c>
      <c r="AF388" s="22">
        <f>(L388/AE388)*100</f>
        <v>0.22841302670848054</v>
      </c>
      <c r="AG388" s="22">
        <f>(P388/AE388)*100</f>
        <v>0.7271645059642172</v>
      </c>
      <c r="AH388" s="22">
        <f>(Q388/AE388)*100</f>
        <v>0.32263615528882233</v>
      </c>
      <c r="AI388" s="22">
        <f>(S388/AE388)*100</f>
        <v>0.3274991553081411</v>
      </c>
      <c r="AJ388" s="22">
        <f t="shared" si="90"/>
        <v>1.282</v>
      </c>
    </row>
    <row r="389" spans="1:36" ht="12.75">
      <c r="A389" s="13" t="s">
        <v>816</v>
      </c>
      <c r="B389" s="14" t="s">
        <v>817</v>
      </c>
      <c r="C389" s="15" t="s">
        <v>793</v>
      </c>
      <c r="D389" s="16"/>
      <c r="E389" s="35">
        <v>2021010460</v>
      </c>
      <c r="F389" s="33">
        <v>78.28</v>
      </c>
      <c r="G389" s="19">
        <f t="shared" si="78"/>
        <v>0.7828</v>
      </c>
      <c r="H389" s="17">
        <v>5410275.25</v>
      </c>
      <c r="I389" s="17">
        <v>0</v>
      </c>
      <c r="J389" s="17">
        <v>0</v>
      </c>
      <c r="K389" s="17">
        <v>906924.57</v>
      </c>
      <c r="L389" s="20">
        <f t="shared" si="79"/>
        <v>6317199.82</v>
      </c>
      <c r="M389" s="17">
        <v>8949968</v>
      </c>
      <c r="N389" s="17">
        <v>0</v>
      </c>
      <c r="O389" s="17">
        <v>0</v>
      </c>
      <c r="P389" s="20">
        <f t="shared" si="80"/>
        <v>8949968</v>
      </c>
      <c r="Q389" s="17">
        <v>5296777</v>
      </c>
      <c r="R389" s="17">
        <v>808404.18</v>
      </c>
      <c r="S389" s="21">
        <f t="shared" si="81"/>
        <v>6105181.18</v>
      </c>
      <c r="T389" s="20">
        <f t="shared" si="82"/>
        <v>21372349</v>
      </c>
      <c r="U389" s="22">
        <f t="shared" si="83"/>
        <v>0.2620855806951143</v>
      </c>
      <c r="V389" s="22">
        <f t="shared" si="84"/>
        <v>0.0399999998020792</v>
      </c>
      <c r="W389" s="22">
        <f t="shared" si="85"/>
        <v>0.3020855804971934</v>
      </c>
      <c r="X389" s="23">
        <f t="shared" si="86"/>
        <v>0.44284619882669973</v>
      </c>
      <c r="Y389" s="23">
        <f t="shared" si="87"/>
        <v>0.31257630502318134</v>
      </c>
      <c r="Z389" s="24"/>
      <c r="AA389" s="23">
        <f t="shared" si="88"/>
        <v>1.0575080843470746</v>
      </c>
      <c r="AB389" s="34">
        <v>1250167.0663538873</v>
      </c>
      <c r="AC389" s="26">
        <f t="shared" si="89"/>
        <v>13220.617794537015</v>
      </c>
      <c r="AD389" s="28"/>
      <c r="AE389" s="29">
        <f>E389/G389</f>
        <v>2581771154.8288193</v>
      </c>
      <c r="AF389" s="22">
        <f>(L389/AE389)*100</f>
        <v>0.2446847315721464</v>
      </c>
      <c r="AG389" s="22">
        <f>(P389/AE389)*100</f>
        <v>0.34666000444154066</v>
      </c>
      <c r="AH389" s="22">
        <f>(Q389/AE389)*100</f>
        <v>0.20516059256813546</v>
      </c>
      <c r="AI389" s="22">
        <f>(S389/AE389)*100</f>
        <v>0.23647259241320306</v>
      </c>
      <c r="AJ389" s="22">
        <f t="shared" si="90"/>
        <v>0.828</v>
      </c>
    </row>
    <row r="390" spans="1:36" ht="12.75">
      <c r="A390" s="13" t="s">
        <v>818</v>
      </c>
      <c r="B390" s="14" t="s">
        <v>819</v>
      </c>
      <c r="C390" s="15" t="s">
        <v>793</v>
      </c>
      <c r="D390" s="16"/>
      <c r="E390" s="35">
        <v>3236249216</v>
      </c>
      <c r="F390" s="33">
        <v>102.91</v>
      </c>
      <c r="G390" s="19">
        <f t="shared" si="78"/>
        <v>1.0291</v>
      </c>
      <c r="H390" s="17">
        <v>6229555.17</v>
      </c>
      <c r="I390" s="17">
        <v>0</v>
      </c>
      <c r="J390" s="17">
        <v>0</v>
      </c>
      <c r="K390" s="17">
        <v>1042951.36</v>
      </c>
      <c r="L390" s="20">
        <f t="shared" si="79"/>
        <v>7272506.53</v>
      </c>
      <c r="M390" s="17">
        <v>36659761</v>
      </c>
      <c r="N390" s="17">
        <v>0</v>
      </c>
      <c r="O390" s="17">
        <v>0</v>
      </c>
      <c r="P390" s="20">
        <f t="shared" si="80"/>
        <v>36659761</v>
      </c>
      <c r="Q390" s="17">
        <v>15408072</v>
      </c>
      <c r="R390" s="17">
        <v>261812</v>
      </c>
      <c r="S390" s="21">
        <f t="shared" si="81"/>
        <v>15669884</v>
      </c>
      <c r="T390" s="20">
        <f t="shared" si="82"/>
        <v>59602151.53</v>
      </c>
      <c r="U390" s="22">
        <f t="shared" si="83"/>
        <v>0.47610894500406736</v>
      </c>
      <c r="V390" s="22">
        <f t="shared" si="84"/>
        <v>0.008089982647368526</v>
      </c>
      <c r="W390" s="22">
        <f t="shared" si="85"/>
        <v>0.4841989276514359</v>
      </c>
      <c r="X390" s="23">
        <f t="shared" si="86"/>
        <v>1.132785473342236</v>
      </c>
      <c r="Y390" s="23">
        <f t="shared" si="87"/>
        <v>0.22472022531654123</v>
      </c>
      <c r="Z390" s="24"/>
      <c r="AA390" s="23">
        <f t="shared" si="88"/>
        <v>1.841704626310213</v>
      </c>
      <c r="AB390" s="34">
        <v>371999.0101522843</v>
      </c>
      <c r="AC390" s="26">
        <f t="shared" si="89"/>
        <v>6851.122979802819</v>
      </c>
      <c r="AD390" s="28"/>
      <c r="AE390" s="29">
        <f>E390/G390</f>
        <v>3144737358.857254</v>
      </c>
      <c r="AF390" s="22">
        <f>(L390/AE390)*100</f>
        <v>0.2312595838732526</v>
      </c>
      <c r="AG390" s="22">
        <f>(P390/AE390)*100</f>
        <v>1.1657495306164949</v>
      </c>
      <c r="AH390" s="22">
        <f>(Q390/AE390)*100</f>
        <v>0.48996371530368565</v>
      </c>
      <c r="AI390" s="22">
        <f>(S390/AE390)*100</f>
        <v>0.49828911644609264</v>
      </c>
      <c r="AJ390" s="22">
        <f t="shared" si="90"/>
        <v>1.895</v>
      </c>
    </row>
    <row r="391" spans="1:36" ht="12.75">
      <c r="A391" s="13" t="s">
        <v>820</v>
      </c>
      <c r="B391" s="14" t="s">
        <v>821</v>
      </c>
      <c r="C391" s="15" t="s">
        <v>793</v>
      </c>
      <c r="D391" s="16"/>
      <c r="E391" s="35">
        <v>1666735965</v>
      </c>
      <c r="F391" s="33">
        <v>69.2</v>
      </c>
      <c r="G391" s="19">
        <f t="shared" si="78"/>
        <v>0.6920000000000001</v>
      </c>
      <c r="H391" s="17">
        <v>4799956.59</v>
      </c>
      <c r="I391" s="17">
        <v>0</v>
      </c>
      <c r="J391" s="17">
        <v>0</v>
      </c>
      <c r="K391" s="17">
        <v>803972.5</v>
      </c>
      <c r="L391" s="20">
        <f t="shared" si="79"/>
        <v>5603929.09</v>
      </c>
      <c r="M391" s="17">
        <v>31781722.5</v>
      </c>
      <c r="N391" s="17">
        <v>0</v>
      </c>
      <c r="O391" s="17">
        <v>0</v>
      </c>
      <c r="P391" s="20">
        <f t="shared" si="80"/>
        <v>31781722.5</v>
      </c>
      <c r="Q391" s="17">
        <v>7829566.22</v>
      </c>
      <c r="R391" s="17">
        <v>250010.39</v>
      </c>
      <c r="S391" s="21">
        <f t="shared" si="81"/>
        <v>8079576.609999999</v>
      </c>
      <c r="T391" s="20">
        <f t="shared" si="82"/>
        <v>45465228.2</v>
      </c>
      <c r="U391" s="22">
        <f t="shared" si="83"/>
        <v>0.469754441280086</v>
      </c>
      <c r="V391" s="22">
        <f t="shared" si="84"/>
        <v>0.01499999971501185</v>
      </c>
      <c r="W391" s="22">
        <f t="shared" si="85"/>
        <v>0.4847544409950978</v>
      </c>
      <c r="X391" s="23">
        <f t="shared" si="86"/>
        <v>1.9068240661621532</v>
      </c>
      <c r="Y391" s="23">
        <f t="shared" si="87"/>
        <v>0.3362217656352066</v>
      </c>
      <c r="Z391" s="24"/>
      <c r="AA391" s="23">
        <f t="shared" si="88"/>
        <v>2.7278002727924577</v>
      </c>
      <c r="AB391" s="34">
        <v>454346.568914956</v>
      </c>
      <c r="AC391" s="26">
        <f t="shared" si="89"/>
        <v>12393.66694628534</v>
      </c>
      <c r="AD391" s="28"/>
      <c r="AE391" s="29">
        <f>E391/G391</f>
        <v>2408577984.104046</v>
      </c>
      <c r="AF391" s="22">
        <f>(L391/AE391)*100</f>
        <v>0.23266546181956302</v>
      </c>
      <c r="AG391" s="22">
        <f>(P391/AE391)*100</f>
        <v>1.3195222537842102</v>
      </c>
      <c r="AH391" s="22">
        <f>(Q391/AE391)*100</f>
        <v>0.32507007336581956</v>
      </c>
      <c r="AI391" s="22">
        <f>(S391/AE391)*100</f>
        <v>0.33545007316860775</v>
      </c>
      <c r="AJ391" s="22">
        <f t="shared" si="90"/>
        <v>1.8880000000000001</v>
      </c>
    </row>
    <row r="392" spans="1:36" ht="12.75">
      <c r="A392" s="13" t="s">
        <v>822</v>
      </c>
      <c r="B392" s="14" t="s">
        <v>823</v>
      </c>
      <c r="C392" s="15" t="s">
        <v>793</v>
      </c>
      <c r="D392" s="16" t="s">
        <v>57</v>
      </c>
      <c r="E392" s="35">
        <v>1576650735</v>
      </c>
      <c r="F392" s="33">
        <v>98.32</v>
      </c>
      <c r="G392" s="19">
        <f t="shared" si="78"/>
        <v>0.9832</v>
      </c>
      <c r="H392" s="17">
        <v>3314250.08</v>
      </c>
      <c r="I392" s="17">
        <v>0</v>
      </c>
      <c r="J392" s="17">
        <v>0</v>
      </c>
      <c r="K392" s="17">
        <v>554408.72</v>
      </c>
      <c r="L392" s="20">
        <f t="shared" si="79"/>
        <v>3868658.8</v>
      </c>
      <c r="M392" s="17">
        <v>16533001.02</v>
      </c>
      <c r="N392" s="17">
        <v>0</v>
      </c>
      <c r="O392" s="17">
        <v>0</v>
      </c>
      <c r="P392" s="20">
        <f t="shared" si="80"/>
        <v>16533001.02</v>
      </c>
      <c r="Q392" s="17">
        <v>11603720</v>
      </c>
      <c r="R392" s="17">
        <v>157665</v>
      </c>
      <c r="S392" s="21">
        <f t="shared" si="81"/>
        <v>11761385</v>
      </c>
      <c r="T392" s="20">
        <f t="shared" si="82"/>
        <v>32163044.82</v>
      </c>
      <c r="U392" s="22">
        <f t="shared" si="83"/>
        <v>0.7359727644436103</v>
      </c>
      <c r="V392" s="22">
        <f t="shared" si="84"/>
        <v>0.009999995338219278</v>
      </c>
      <c r="W392" s="22">
        <f t="shared" si="85"/>
        <v>0.7459727597818296</v>
      </c>
      <c r="X392" s="23">
        <f t="shared" si="86"/>
        <v>1.048615311748166</v>
      </c>
      <c r="Y392" s="23">
        <f t="shared" si="87"/>
        <v>0.24537195931348738</v>
      </c>
      <c r="Z392" s="24"/>
      <c r="AA392" s="23">
        <f t="shared" si="88"/>
        <v>2.039960030843483</v>
      </c>
      <c r="AB392" s="34">
        <v>365070.3518980327</v>
      </c>
      <c r="AC392" s="26">
        <f t="shared" si="89"/>
        <v>7447.28926317952</v>
      </c>
      <c r="AD392" s="28"/>
      <c r="AE392" s="29">
        <f>E392/G392</f>
        <v>1603591064.8901546</v>
      </c>
      <c r="AF392" s="22">
        <f>(L392/AE392)*100</f>
        <v>0.24124971039702078</v>
      </c>
      <c r="AG392" s="22">
        <f>(P392/AE392)*100</f>
        <v>1.0309985745107968</v>
      </c>
      <c r="AH392" s="22">
        <f>(Q392/AE392)*100</f>
        <v>0.7236084220009575</v>
      </c>
      <c r="AI392" s="22">
        <f>(S392/AE392)*100</f>
        <v>0.7334404174174948</v>
      </c>
      <c r="AJ392" s="22">
        <f t="shared" si="90"/>
        <v>2.005</v>
      </c>
    </row>
    <row r="393" spans="1:36" ht="12.75">
      <c r="A393" s="13" t="s">
        <v>824</v>
      </c>
      <c r="B393" s="14" t="s">
        <v>825</v>
      </c>
      <c r="C393" s="15" t="s">
        <v>793</v>
      </c>
      <c r="D393" s="16"/>
      <c r="E393" s="35">
        <v>2106509966</v>
      </c>
      <c r="F393" s="33">
        <v>57.68</v>
      </c>
      <c r="G393" s="19">
        <f t="shared" si="78"/>
        <v>0.5768</v>
      </c>
      <c r="H393" s="17">
        <v>7307901.9</v>
      </c>
      <c r="I393" s="17">
        <v>0</v>
      </c>
      <c r="J393" s="17">
        <v>0</v>
      </c>
      <c r="K393" s="17">
        <v>1222811.25</v>
      </c>
      <c r="L393" s="20">
        <f t="shared" si="79"/>
        <v>8530713.15</v>
      </c>
      <c r="M393" s="17">
        <v>32301887.31</v>
      </c>
      <c r="N393" s="17">
        <v>0</v>
      </c>
      <c r="O393" s="17">
        <v>0</v>
      </c>
      <c r="P393" s="20">
        <f t="shared" si="80"/>
        <v>32301887.31</v>
      </c>
      <c r="Q393" s="17">
        <v>12092851</v>
      </c>
      <c r="R393" s="17">
        <v>421301.99</v>
      </c>
      <c r="S393" s="21">
        <f t="shared" si="81"/>
        <v>12514152.99</v>
      </c>
      <c r="T393" s="20">
        <f t="shared" si="82"/>
        <v>53346753.45</v>
      </c>
      <c r="U393" s="22">
        <f t="shared" si="83"/>
        <v>0.574070438554004</v>
      </c>
      <c r="V393" s="22">
        <f t="shared" si="84"/>
        <v>0.019999999848089964</v>
      </c>
      <c r="W393" s="22">
        <f t="shared" si="85"/>
        <v>0.594070438402094</v>
      </c>
      <c r="X393" s="23">
        <f t="shared" si="86"/>
        <v>1.5334314971857104</v>
      </c>
      <c r="Y393" s="23">
        <f t="shared" si="87"/>
        <v>0.40496903825234504</v>
      </c>
      <c r="Z393" s="24"/>
      <c r="AA393" s="23">
        <f t="shared" si="88"/>
        <v>2.53247097384015</v>
      </c>
      <c r="AB393" s="34">
        <v>409523.12276519666</v>
      </c>
      <c r="AC393" s="26">
        <f t="shared" si="89"/>
        <v>10371.054215192367</v>
      </c>
      <c r="AD393" s="28"/>
      <c r="AE393" s="29">
        <f>E393/G393</f>
        <v>3652063047.8502083</v>
      </c>
      <c r="AF393" s="22">
        <f>(L393/AE393)*100</f>
        <v>0.2335861412639526</v>
      </c>
      <c r="AG393" s="22">
        <f>(P393/AE393)*100</f>
        <v>0.8844832875767176</v>
      </c>
      <c r="AH393" s="22">
        <f>(Q393/AE393)*100</f>
        <v>0.33112382895794945</v>
      </c>
      <c r="AI393" s="22">
        <f>(S393/AE393)*100</f>
        <v>0.34265982887032775</v>
      </c>
      <c r="AJ393" s="22">
        <f t="shared" si="90"/>
        <v>1.461</v>
      </c>
    </row>
    <row r="394" spans="1:36" ht="12.75">
      <c r="A394" s="13" t="s">
        <v>826</v>
      </c>
      <c r="B394" s="14" t="s">
        <v>827</v>
      </c>
      <c r="C394" s="15" t="s">
        <v>793</v>
      </c>
      <c r="D394" s="16"/>
      <c r="E394" s="35">
        <v>1582998674</v>
      </c>
      <c r="F394" s="33">
        <v>105.57</v>
      </c>
      <c r="G394" s="19">
        <f t="shared" si="78"/>
        <v>1.0556999999999999</v>
      </c>
      <c r="H394" s="17">
        <v>3034515.75</v>
      </c>
      <c r="I394" s="17">
        <v>0</v>
      </c>
      <c r="J394" s="17">
        <v>0</v>
      </c>
      <c r="K394" s="17">
        <v>507225.61</v>
      </c>
      <c r="L394" s="20">
        <f t="shared" si="79"/>
        <v>3541741.36</v>
      </c>
      <c r="M394" s="17">
        <v>9278371.5</v>
      </c>
      <c r="N394" s="17">
        <v>6115442.86</v>
      </c>
      <c r="O394" s="17">
        <v>0</v>
      </c>
      <c r="P394" s="20">
        <f t="shared" si="80"/>
        <v>15393814.36</v>
      </c>
      <c r="Q394" s="17">
        <v>5093042.66</v>
      </c>
      <c r="R394" s="17">
        <v>109594</v>
      </c>
      <c r="S394" s="21">
        <f t="shared" si="81"/>
        <v>5202636.66</v>
      </c>
      <c r="T394" s="20">
        <f t="shared" si="82"/>
        <v>24138192.38</v>
      </c>
      <c r="U394" s="22">
        <f t="shared" si="83"/>
        <v>0.3217338550973417</v>
      </c>
      <c r="V394" s="22">
        <f t="shared" si="84"/>
        <v>0.006923189627384362</v>
      </c>
      <c r="W394" s="22">
        <f t="shared" si="85"/>
        <v>0.32865704472472607</v>
      </c>
      <c r="X394" s="23">
        <f t="shared" si="86"/>
        <v>0.9724464469134482</v>
      </c>
      <c r="Y394" s="23">
        <f t="shared" si="87"/>
        <v>0.22373621773482294</v>
      </c>
      <c r="Z394" s="24"/>
      <c r="AA394" s="23">
        <f t="shared" si="88"/>
        <v>1.5248397093729973</v>
      </c>
      <c r="AB394" s="34">
        <v>872564.9969824984</v>
      </c>
      <c r="AC394" s="26">
        <f t="shared" si="89"/>
        <v>13305.217564078432</v>
      </c>
      <c r="AD394" s="28"/>
      <c r="AE394" s="29">
        <f>E394/G394</f>
        <v>1499477762.6219573</v>
      </c>
      <c r="AF394" s="22">
        <f>(L394/AE394)*100</f>
        <v>0.23619832506265254</v>
      </c>
      <c r="AG394" s="22">
        <f>(P394/AE394)*100</f>
        <v>1.026611714006527</v>
      </c>
      <c r="AH394" s="22">
        <f>(Q394/AE394)*100</f>
        <v>0.33965443082626356</v>
      </c>
      <c r="AI394" s="22">
        <f>(S394/AE394)*100</f>
        <v>0.34696324211589324</v>
      </c>
      <c r="AJ394" s="22">
        <f t="shared" si="90"/>
        <v>1.6099999999999999</v>
      </c>
    </row>
    <row r="395" spans="1:36" ht="12.75">
      <c r="A395" s="13" t="s">
        <v>828</v>
      </c>
      <c r="B395" s="14" t="s">
        <v>829</v>
      </c>
      <c r="C395" s="15" t="s">
        <v>793</v>
      </c>
      <c r="D395" s="16"/>
      <c r="E395" s="35">
        <v>2170029798</v>
      </c>
      <c r="F395" s="33">
        <v>98.09</v>
      </c>
      <c r="G395" s="19">
        <f t="shared" si="78"/>
        <v>0.9809</v>
      </c>
      <c r="H395" s="17">
        <v>4366728.48</v>
      </c>
      <c r="I395" s="17">
        <v>0</v>
      </c>
      <c r="J395" s="17">
        <v>0</v>
      </c>
      <c r="K395" s="17">
        <v>731640.61</v>
      </c>
      <c r="L395" s="20">
        <f t="shared" si="79"/>
        <v>5098369.090000001</v>
      </c>
      <c r="M395" s="17">
        <v>14940979.5</v>
      </c>
      <c r="N395" s="17">
        <v>8836364.82</v>
      </c>
      <c r="O395" s="17">
        <v>0</v>
      </c>
      <c r="P395" s="20">
        <f t="shared" si="80"/>
        <v>23777344.32</v>
      </c>
      <c r="Q395" s="17">
        <v>6010056.58</v>
      </c>
      <c r="R395" s="17">
        <v>440000</v>
      </c>
      <c r="S395" s="21">
        <f t="shared" si="81"/>
        <v>6450056.58</v>
      </c>
      <c r="T395" s="20">
        <f t="shared" si="82"/>
        <v>35325769.99</v>
      </c>
      <c r="U395" s="22">
        <f t="shared" si="83"/>
        <v>0.27695732959700126</v>
      </c>
      <c r="V395" s="22">
        <f t="shared" si="84"/>
        <v>0.02027621926692087</v>
      </c>
      <c r="W395" s="22">
        <f t="shared" si="85"/>
        <v>0.2972335488639221</v>
      </c>
      <c r="X395" s="23">
        <f t="shared" si="86"/>
        <v>1.0957151068577171</v>
      </c>
      <c r="Y395" s="23">
        <f t="shared" si="87"/>
        <v>0.23494465811939053</v>
      </c>
      <c r="Z395" s="24"/>
      <c r="AA395" s="23">
        <f t="shared" si="88"/>
        <v>1.6278933138410296</v>
      </c>
      <c r="AB395" s="34">
        <v>1051255.3544868617</v>
      </c>
      <c r="AC395" s="26">
        <f t="shared" si="89"/>
        <v>17113.315627087435</v>
      </c>
      <c r="AD395" s="28"/>
      <c r="AE395" s="29">
        <f>E395/G395</f>
        <v>2212284430.624936</v>
      </c>
      <c r="AF395" s="22">
        <f>(L395/AE395)*100</f>
        <v>0.2304572151493102</v>
      </c>
      <c r="AG395" s="22">
        <f>(P395/AE395)*100</f>
        <v>1.0747869483167347</v>
      </c>
      <c r="AH395" s="22">
        <f>(Q395/AE395)*100</f>
        <v>0.2716674446016985</v>
      </c>
      <c r="AI395" s="22">
        <f>(S395/AE395)*100</f>
        <v>0.29155638808062123</v>
      </c>
      <c r="AJ395" s="22">
        <f t="shared" si="90"/>
        <v>1.597</v>
      </c>
    </row>
    <row r="396" spans="1:36" ht="12.75">
      <c r="A396" s="13" t="s">
        <v>830</v>
      </c>
      <c r="B396" s="14" t="s">
        <v>831</v>
      </c>
      <c r="C396" s="15" t="s">
        <v>793</v>
      </c>
      <c r="D396" s="16"/>
      <c r="E396" s="35">
        <v>524649997</v>
      </c>
      <c r="F396" s="33">
        <v>102.14</v>
      </c>
      <c r="G396" s="19">
        <f t="shared" si="78"/>
        <v>1.0214</v>
      </c>
      <c r="H396" s="17">
        <v>1048282.86</v>
      </c>
      <c r="I396" s="17">
        <v>0</v>
      </c>
      <c r="J396" s="17">
        <v>0</v>
      </c>
      <c r="K396" s="17">
        <v>175680.63</v>
      </c>
      <c r="L396" s="20">
        <f t="shared" si="79"/>
        <v>1223963.49</v>
      </c>
      <c r="M396" s="17">
        <v>5727711</v>
      </c>
      <c r="N396" s="17">
        <v>0</v>
      </c>
      <c r="O396" s="17">
        <v>0</v>
      </c>
      <c r="P396" s="20">
        <f t="shared" si="80"/>
        <v>5727711</v>
      </c>
      <c r="Q396" s="17">
        <v>2957183.57</v>
      </c>
      <c r="R396" s="17">
        <v>26000</v>
      </c>
      <c r="S396" s="21">
        <f t="shared" si="81"/>
        <v>2983183.57</v>
      </c>
      <c r="T396" s="20">
        <f t="shared" si="82"/>
        <v>9934858.06</v>
      </c>
      <c r="U396" s="22">
        <f t="shared" si="83"/>
        <v>0.5636488300599379</v>
      </c>
      <c r="V396" s="22">
        <f t="shared" si="84"/>
        <v>0.004955684770546182</v>
      </c>
      <c r="W396" s="22">
        <f t="shared" si="85"/>
        <v>0.5686045148304842</v>
      </c>
      <c r="X396" s="23">
        <f t="shared" si="86"/>
        <v>1.0917203912611477</v>
      </c>
      <c r="Y396" s="23">
        <f t="shared" si="87"/>
        <v>0.23329143181144438</v>
      </c>
      <c r="Z396" s="24"/>
      <c r="AA396" s="23">
        <f t="shared" si="88"/>
        <v>1.8936163379030764</v>
      </c>
      <c r="AB396" s="34">
        <v>340991.24906507105</v>
      </c>
      <c r="AC396" s="26">
        <f t="shared" si="89"/>
        <v>6457.066003115957</v>
      </c>
      <c r="AD396" s="28"/>
      <c r="AE396" s="29">
        <f>E396/G396</f>
        <v>513657721.7544546</v>
      </c>
      <c r="AF396" s="22">
        <f>(L396/AE396)*100</f>
        <v>0.2382838684522093</v>
      </c>
      <c r="AG396" s="22">
        <f>(P396/AE396)*100</f>
        <v>1.1150832076341366</v>
      </c>
      <c r="AH396" s="22">
        <f>(Q396/AE396)*100</f>
        <v>0.5757109150232208</v>
      </c>
      <c r="AI396" s="22">
        <f>(S396/AE396)*100</f>
        <v>0.5807726514478566</v>
      </c>
      <c r="AJ396" s="22">
        <f t="shared" si="90"/>
        <v>1.934</v>
      </c>
    </row>
    <row r="397" spans="1:36" ht="12.75">
      <c r="A397" s="13" t="s">
        <v>832</v>
      </c>
      <c r="B397" s="14" t="s">
        <v>833</v>
      </c>
      <c r="C397" s="15" t="s">
        <v>793</v>
      </c>
      <c r="D397" s="16"/>
      <c r="E397" s="35">
        <v>2837152521</v>
      </c>
      <c r="F397" s="33">
        <v>52.05</v>
      </c>
      <c r="G397" s="19">
        <f t="shared" si="78"/>
        <v>0.5205</v>
      </c>
      <c r="H397" s="17">
        <v>10909482.32</v>
      </c>
      <c r="I397" s="17">
        <v>0</v>
      </c>
      <c r="J397" s="17">
        <v>0</v>
      </c>
      <c r="K397" s="17">
        <v>1825898.02</v>
      </c>
      <c r="L397" s="20">
        <f t="shared" si="79"/>
        <v>12735380.34</v>
      </c>
      <c r="M397" s="17">
        <v>59267634.5</v>
      </c>
      <c r="N397" s="17">
        <v>0</v>
      </c>
      <c r="O397" s="17">
        <v>0</v>
      </c>
      <c r="P397" s="20">
        <f t="shared" si="80"/>
        <v>59267634.5</v>
      </c>
      <c r="Q397" s="17">
        <v>17466372</v>
      </c>
      <c r="R397" s="17">
        <v>1671838</v>
      </c>
      <c r="S397" s="21">
        <f t="shared" si="81"/>
        <v>19138210</v>
      </c>
      <c r="T397" s="20">
        <f t="shared" si="82"/>
        <v>91141224.84</v>
      </c>
      <c r="U397" s="22">
        <f t="shared" si="83"/>
        <v>0.6156303501739023</v>
      </c>
      <c r="V397" s="22">
        <f t="shared" si="84"/>
        <v>0.05892661700861729</v>
      </c>
      <c r="W397" s="22">
        <f t="shared" si="85"/>
        <v>0.6745569671825197</v>
      </c>
      <c r="X397" s="23">
        <f t="shared" si="86"/>
        <v>2.0889830229891966</v>
      </c>
      <c r="Y397" s="23">
        <f t="shared" si="87"/>
        <v>0.4488789462581028</v>
      </c>
      <c r="Z397" s="24"/>
      <c r="AA397" s="23">
        <f t="shared" si="88"/>
        <v>3.2124189364298195</v>
      </c>
      <c r="AB397" s="34">
        <v>335264.7419446821</v>
      </c>
      <c r="AC397" s="26">
        <f t="shared" si="89"/>
        <v>10770.108057403535</v>
      </c>
      <c r="AD397" s="28"/>
      <c r="AE397" s="29">
        <f>E397/G397</f>
        <v>5450821365.994237</v>
      </c>
      <c r="AF397" s="22">
        <f>(L397/AE397)*100</f>
        <v>0.23364149152734248</v>
      </c>
      <c r="AG397" s="22">
        <f>(P397/AE397)*100</f>
        <v>1.0873156634658767</v>
      </c>
      <c r="AH397" s="22">
        <f>(Q397/AE397)*100</f>
        <v>0.3204355972655162</v>
      </c>
      <c r="AI397" s="22">
        <f>(S397/AE397)*100</f>
        <v>0.3511069014185015</v>
      </c>
      <c r="AJ397" s="22">
        <f t="shared" si="90"/>
        <v>1.672</v>
      </c>
    </row>
    <row r="398" spans="1:36" ht="12.75">
      <c r="A398" s="13" t="s">
        <v>834</v>
      </c>
      <c r="B398" s="14" t="s">
        <v>835</v>
      </c>
      <c r="C398" s="15" t="s">
        <v>793</v>
      </c>
      <c r="D398" s="16"/>
      <c r="E398" s="35">
        <v>3778913338</v>
      </c>
      <c r="F398" s="33">
        <v>63.77</v>
      </c>
      <c r="G398" s="19">
        <f t="shared" si="78"/>
        <v>0.6377</v>
      </c>
      <c r="H398" s="17">
        <v>11483746.66</v>
      </c>
      <c r="I398" s="17">
        <v>0</v>
      </c>
      <c r="J398" s="17">
        <v>0</v>
      </c>
      <c r="K398" s="17">
        <v>1925719.5</v>
      </c>
      <c r="L398" s="20">
        <f t="shared" si="79"/>
        <v>13409466.16</v>
      </c>
      <c r="M398" s="17">
        <v>0</v>
      </c>
      <c r="N398" s="17">
        <v>50866732.56</v>
      </c>
      <c r="O398" s="17">
        <v>0</v>
      </c>
      <c r="P398" s="20">
        <f t="shared" si="80"/>
        <v>50866732.56</v>
      </c>
      <c r="Q398" s="17">
        <v>21242370.01</v>
      </c>
      <c r="R398" s="17">
        <v>75578.27</v>
      </c>
      <c r="S398" s="21">
        <f t="shared" si="81"/>
        <v>21317948.28</v>
      </c>
      <c r="T398" s="20">
        <f t="shared" si="82"/>
        <v>85594147</v>
      </c>
      <c r="U398" s="22">
        <f t="shared" si="83"/>
        <v>0.5621290596000432</v>
      </c>
      <c r="V398" s="22">
        <f t="shared" si="84"/>
        <v>0.002000000085738934</v>
      </c>
      <c r="W398" s="22">
        <f t="shared" si="85"/>
        <v>0.5641290596857821</v>
      </c>
      <c r="X398" s="23">
        <f t="shared" si="86"/>
        <v>1.346067718687652</v>
      </c>
      <c r="Y398" s="23">
        <f t="shared" si="87"/>
        <v>0.35484979306503484</v>
      </c>
      <c r="Z398" s="24"/>
      <c r="AA398" s="23">
        <f t="shared" si="88"/>
        <v>2.265046571438469</v>
      </c>
      <c r="AB398" s="34">
        <v>396304.04571128334</v>
      </c>
      <c r="AC398" s="26">
        <f t="shared" si="89"/>
        <v>8976.471199855365</v>
      </c>
      <c r="AD398" s="28"/>
      <c r="AE398" s="29">
        <f>E398/G398</f>
        <v>5925848107.260467</v>
      </c>
      <c r="AF398" s="22">
        <f>(L398/AE398)*100</f>
        <v>0.22628771303757275</v>
      </c>
      <c r="AG398" s="22">
        <f>(P398/AE398)*100</f>
        <v>0.8583873842071158</v>
      </c>
      <c r="AH398" s="22">
        <f>(Q398/AE398)*100</f>
        <v>0.3584697013069476</v>
      </c>
      <c r="AI398" s="22">
        <f>(S398/AE398)*100</f>
        <v>0.3597451013616233</v>
      </c>
      <c r="AJ398" s="22">
        <f t="shared" si="90"/>
        <v>1.444</v>
      </c>
    </row>
    <row r="399" spans="1:36" ht="12.75">
      <c r="A399" s="13" t="s">
        <v>836</v>
      </c>
      <c r="B399" s="14" t="s">
        <v>837</v>
      </c>
      <c r="C399" s="15" t="s">
        <v>793</v>
      </c>
      <c r="D399" s="16" t="s">
        <v>57</v>
      </c>
      <c r="E399" s="35">
        <v>1486372326</v>
      </c>
      <c r="F399" s="33">
        <v>92.98</v>
      </c>
      <c r="G399" s="19">
        <f t="shared" si="78"/>
        <v>0.9298000000000001</v>
      </c>
      <c r="H399" s="17">
        <v>3108199.39</v>
      </c>
      <c r="I399" s="17">
        <v>0</v>
      </c>
      <c r="J399" s="17">
        <v>0</v>
      </c>
      <c r="K399" s="17">
        <v>520921.26</v>
      </c>
      <c r="L399" s="20">
        <f t="shared" si="79"/>
        <v>3629120.6500000004</v>
      </c>
      <c r="M399" s="17">
        <v>13078333.5</v>
      </c>
      <c r="N399" s="17">
        <v>0</v>
      </c>
      <c r="O399" s="17">
        <v>0</v>
      </c>
      <c r="P399" s="20">
        <f t="shared" si="80"/>
        <v>13078333.5</v>
      </c>
      <c r="Q399" s="17">
        <v>8928958.25</v>
      </c>
      <c r="R399" s="17">
        <v>0</v>
      </c>
      <c r="S399" s="21">
        <f t="shared" si="81"/>
        <v>8928958.25</v>
      </c>
      <c r="T399" s="20">
        <f t="shared" si="82"/>
        <v>25636412.4</v>
      </c>
      <c r="U399" s="22">
        <f t="shared" si="83"/>
        <v>0.6007215079164492</v>
      </c>
      <c r="V399" s="22">
        <f t="shared" si="84"/>
        <v>0</v>
      </c>
      <c r="W399" s="22">
        <f t="shared" si="85"/>
        <v>0.6007215079164492</v>
      </c>
      <c r="X399" s="23">
        <f t="shared" si="86"/>
        <v>0.8798827367295857</v>
      </c>
      <c r="Y399" s="23">
        <f t="shared" si="87"/>
        <v>0.24415959490892727</v>
      </c>
      <c r="Z399" s="24"/>
      <c r="AA399" s="23">
        <f t="shared" si="88"/>
        <v>1.724763839554962</v>
      </c>
      <c r="AB399" s="34">
        <v>441700.92927207024</v>
      </c>
      <c r="AC399" s="26">
        <f t="shared" si="89"/>
        <v>7618.297907062906</v>
      </c>
      <c r="AD399" s="28"/>
      <c r="AE399" s="29">
        <f>E399/G399</f>
        <v>1598593596.4723594</v>
      </c>
      <c r="AF399" s="22">
        <f>(L399/AE399)*100</f>
        <v>0.22701959134632066</v>
      </c>
      <c r="AG399" s="22">
        <f>(P399/AE399)*100</f>
        <v>0.8181149686111688</v>
      </c>
      <c r="AH399" s="22">
        <f>(Q399/AE399)*100</f>
        <v>0.5585508580607145</v>
      </c>
      <c r="AI399" s="22">
        <f>(S399/AE399)*100</f>
        <v>0.5585508580607145</v>
      </c>
      <c r="AJ399" s="22">
        <f t="shared" si="90"/>
        <v>1.604</v>
      </c>
    </row>
    <row r="400" spans="1:36" ht="12.75">
      <c r="A400" s="13" t="s">
        <v>838</v>
      </c>
      <c r="B400" s="14" t="s">
        <v>839</v>
      </c>
      <c r="C400" s="15" t="s">
        <v>793</v>
      </c>
      <c r="D400" s="16"/>
      <c r="E400" s="35">
        <v>2225524793</v>
      </c>
      <c r="F400" s="33">
        <v>69.34</v>
      </c>
      <c r="G400" s="19">
        <f t="shared" si="78"/>
        <v>0.6934</v>
      </c>
      <c r="H400" s="17">
        <v>6036635.49</v>
      </c>
      <c r="I400" s="17">
        <v>0</v>
      </c>
      <c r="J400" s="17">
        <v>0</v>
      </c>
      <c r="K400" s="17">
        <v>1008586.38</v>
      </c>
      <c r="L400" s="20">
        <f t="shared" si="79"/>
        <v>7045221.87</v>
      </c>
      <c r="M400" s="17">
        <v>0</v>
      </c>
      <c r="N400" s="17">
        <v>26575792.44</v>
      </c>
      <c r="O400" s="17">
        <v>0</v>
      </c>
      <c r="P400" s="20">
        <f t="shared" si="80"/>
        <v>26575792.44</v>
      </c>
      <c r="Q400" s="17">
        <v>22622865</v>
      </c>
      <c r="R400" s="17">
        <v>0</v>
      </c>
      <c r="S400" s="21">
        <f t="shared" si="81"/>
        <v>22622865</v>
      </c>
      <c r="T400" s="20">
        <f t="shared" si="82"/>
        <v>56243879.31</v>
      </c>
      <c r="U400" s="22">
        <f t="shared" si="83"/>
        <v>1.0165182194849627</v>
      </c>
      <c r="V400" s="22">
        <f t="shared" si="84"/>
        <v>0</v>
      </c>
      <c r="W400" s="22">
        <f t="shared" si="85"/>
        <v>1.0165182194849627</v>
      </c>
      <c r="X400" s="23">
        <f t="shared" si="86"/>
        <v>1.1941359864239447</v>
      </c>
      <c r="Y400" s="23">
        <f t="shared" si="87"/>
        <v>0.31656451962069876</v>
      </c>
      <c r="Z400" s="24"/>
      <c r="AA400" s="23">
        <f t="shared" si="88"/>
        <v>2.527218725529606</v>
      </c>
      <c r="AB400" s="34">
        <v>358346.134837963</v>
      </c>
      <c r="AC400" s="26">
        <f t="shared" si="89"/>
        <v>9056.190621836571</v>
      </c>
      <c r="AD400" s="28"/>
      <c r="AE400" s="29">
        <f>E400/G400</f>
        <v>3209582914.623594</v>
      </c>
      <c r="AF400" s="22">
        <f>(L400/AE400)*100</f>
        <v>0.21950583790499253</v>
      </c>
      <c r="AG400" s="22">
        <f>(P400/AE400)*100</f>
        <v>0.8280138929863632</v>
      </c>
      <c r="AH400" s="22">
        <f>(Q400/AE400)*100</f>
        <v>0.7048537333908731</v>
      </c>
      <c r="AI400" s="22">
        <f>(S400/AE400)*100</f>
        <v>0.7048537333908731</v>
      </c>
      <c r="AJ400" s="22">
        <f t="shared" si="90"/>
        <v>1.7530000000000001</v>
      </c>
    </row>
    <row r="401" spans="1:36" ht="12.75">
      <c r="A401" s="13" t="s">
        <v>840</v>
      </c>
      <c r="B401" s="14" t="s">
        <v>841</v>
      </c>
      <c r="C401" s="15" t="s">
        <v>793</v>
      </c>
      <c r="D401" s="16" t="s">
        <v>97</v>
      </c>
      <c r="E401" s="35">
        <v>1284172607</v>
      </c>
      <c r="F401" s="33">
        <v>90.22</v>
      </c>
      <c r="G401" s="19">
        <f t="shared" si="78"/>
        <v>0.9022</v>
      </c>
      <c r="H401" s="17">
        <v>2883639.95</v>
      </c>
      <c r="I401" s="17">
        <v>0</v>
      </c>
      <c r="J401" s="17">
        <v>0</v>
      </c>
      <c r="K401" s="17">
        <v>482588.88</v>
      </c>
      <c r="L401" s="20">
        <f t="shared" si="79"/>
        <v>3366228.83</v>
      </c>
      <c r="M401" s="17">
        <v>18979045</v>
      </c>
      <c r="N401" s="17">
        <v>0</v>
      </c>
      <c r="O401" s="17">
        <v>0</v>
      </c>
      <c r="P401" s="20">
        <f t="shared" si="80"/>
        <v>18979045</v>
      </c>
      <c r="Q401" s="17">
        <v>4730590.74</v>
      </c>
      <c r="R401" s="17">
        <v>0</v>
      </c>
      <c r="S401" s="21">
        <f t="shared" si="81"/>
        <v>4730590.74</v>
      </c>
      <c r="T401" s="20">
        <f t="shared" si="82"/>
        <v>27075864.57</v>
      </c>
      <c r="U401" s="22">
        <f t="shared" si="83"/>
        <v>0.3683765495552266</v>
      </c>
      <c r="V401" s="22">
        <f t="shared" si="84"/>
        <v>0</v>
      </c>
      <c r="W401" s="22">
        <f t="shared" si="85"/>
        <v>0.3683765495552266</v>
      </c>
      <c r="X401" s="23">
        <f t="shared" si="86"/>
        <v>1.4779200939613253</v>
      </c>
      <c r="Y401" s="23">
        <f t="shared" si="87"/>
        <v>0.2621321161696451</v>
      </c>
      <c r="Z401" s="24"/>
      <c r="AA401" s="23">
        <f t="shared" si="88"/>
        <v>2.108428759686197</v>
      </c>
      <c r="AB401" s="34">
        <v>866207.8908554573</v>
      </c>
      <c r="AC401" s="26">
        <f t="shared" si="89"/>
        <v>18263.376289467684</v>
      </c>
      <c r="AD401" s="28"/>
      <c r="AE401" s="29">
        <f>E401/G401</f>
        <v>1423379081.1350033</v>
      </c>
      <c r="AF401" s="22">
        <f>(L401/AE401)*100</f>
        <v>0.2364955952082538</v>
      </c>
      <c r="AG401" s="22">
        <f>(P401/AE401)*100</f>
        <v>1.3333795087719076</v>
      </c>
      <c r="AH401" s="22">
        <f>(Q401/AE401)*100</f>
        <v>0.33234932300872544</v>
      </c>
      <c r="AI401" s="22">
        <f>(S401/AE401)*100</f>
        <v>0.33234932300872544</v>
      </c>
      <c r="AJ401" s="22">
        <f t="shared" si="90"/>
        <v>1.901</v>
      </c>
    </row>
    <row r="402" spans="1:36" ht="12.75">
      <c r="A402" s="13" t="s">
        <v>842</v>
      </c>
      <c r="B402" s="14" t="s">
        <v>843</v>
      </c>
      <c r="C402" s="15" t="s">
        <v>793</v>
      </c>
      <c r="D402" s="16"/>
      <c r="E402" s="35">
        <v>694754832</v>
      </c>
      <c r="F402" s="33">
        <v>78.2</v>
      </c>
      <c r="G402" s="19">
        <f t="shared" si="78"/>
        <v>0.782</v>
      </c>
      <c r="H402" s="17">
        <v>1676861.33</v>
      </c>
      <c r="I402" s="17">
        <v>0</v>
      </c>
      <c r="J402" s="17">
        <v>0</v>
      </c>
      <c r="K402" s="17">
        <v>281129.07</v>
      </c>
      <c r="L402" s="20">
        <f t="shared" si="79"/>
        <v>1957990.4000000001</v>
      </c>
      <c r="M402" s="17">
        <v>8888690</v>
      </c>
      <c r="N402" s="17">
        <v>0</v>
      </c>
      <c r="O402" s="17">
        <v>0</v>
      </c>
      <c r="P402" s="20">
        <f t="shared" si="80"/>
        <v>8888690</v>
      </c>
      <c r="Q402" s="17">
        <v>4404022.8</v>
      </c>
      <c r="R402" s="17">
        <v>0</v>
      </c>
      <c r="S402" s="21">
        <f t="shared" si="81"/>
        <v>4404022.8</v>
      </c>
      <c r="T402" s="20">
        <f t="shared" si="82"/>
        <v>15250703.2</v>
      </c>
      <c r="U402" s="22">
        <f t="shared" si="83"/>
        <v>0.6338959582795676</v>
      </c>
      <c r="V402" s="22">
        <f t="shared" si="84"/>
        <v>0</v>
      </c>
      <c r="W402" s="22">
        <f t="shared" si="85"/>
        <v>0.6338959582795676</v>
      </c>
      <c r="X402" s="23">
        <f t="shared" si="86"/>
        <v>1.2793995220460734</v>
      </c>
      <c r="Y402" s="23">
        <f t="shared" si="87"/>
        <v>0.2818246537938437</v>
      </c>
      <c r="Z402" s="24"/>
      <c r="AA402" s="23">
        <f t="shared" si="88"/>
        <v>2.1951201341194846</v>
      </c>
      <c r="AB402" s="34">
        <v>293986.5067466267</v>
      </c>
      <c r="AC402" s="26">
        <f t="shared" si="89"/>
        <v>6453.357001189739</v>
      </c>
      <c r="AD402" s="28"/>
      <c r="AE402" s="29">
        <f>E402/G402</f>
        <v>888433289.0025575</v>
      </c>
      <c r="AF402" s="22">
        <f>(L402/AE402)*100</f>
        <v>0.22038687926678574</v>
      </c>
      <c r="AG402" s="22">
        <f>(P402/AE402)*100</f>
        <v>1.0004904262400294</v>
      </c>
      <c r="AH402" s="22">
        <f>(Q402/AE402)*100</f>
        <v>0.49570663937462184</v>
      </c>
      <c r="AI402" s="22">
        <f>(S402/AE402)*100</f>
        <v>0.49570663937462184</v>
      </c>
      <c r="AJ402" s="22">
        <f t="shared" si="90"/>
        <v>1.716</v>
      </c>
    </row>
    <row r="403" spans="1:36" ht="12.75">
      <c r="A403" s="13" t="s">
        <v>844</v>
      </c>
      <c r="B403" s="14" t="s">
        <v>845</v>
      </c>
      <c r="C403" s="15" t="s">
        <v>793</v>
      </c>
      <c r="D403" s="16"/>
      <c r="E403" s="35">
        <v>3657876297</v>
      </c>
      <c r="F403" s="33">
        <v>97.51</v>
      </c>
      <c r="G403" s="19">
        <f t="shared" si="78"/>
        <v>0.9751000000000001</v>
      </c>
      <c r="H403" s="17">
        <v>7498413.25</v>
      </c>
      <c r="I403" s="17">
        <v>0</v>
      </c>
      <c r="J403" s="17">
        <v>0</v>
      </c>
      <c r="K403" s="17">
        <v>1254825.54</v>
      </c>
      <c r="L403" s="20">
        <f t="shared" si="79"/>
        <v>8753238.79</v>
      </c>
      <c r="M403" s="17">
        <v>59532177.5</v>
      </c>
      <c r="N403" s="17">
        <v>0</v>
      </c>
      <c r="O403" s="17">
        <v>0</v>
      </c>
      <c r="P403" s="20">
        <f t="shared" si="80"/>
        <v>59532177.5</v>
      </c>
      <c r="Q403" s="17">
        <v>18006957</v>
      </c>
      <c r="R403" s="17">
        <v>586851</v>
      </c>
      <c r="S403" s="21">
        <f t="shared" si="81"/>
        <v>18593808</v>
      </c>
      <c r="T403" s="20">
        <f t="shared" si="82"/>
        <v>86879224.28999999</v>
      </c>
      <c r="U403" s="22">
        <f t="shared" si="83"/>
        <v>0.49227900393374074</v>
      </c>
      <c r="V403" s="22">
        <f t="shared" si="84"/>
        <v>0.016043489510055457</v>
      </c>
      <c r="W403" s="22">
        <f t="shared" si="85"/>
        <v>0.5083224934437962</v>
      </c>
      <c r="X403" s="23">
        <f t="shared" si="86"/>
        <v>1.6275065821341523</v>
      </c>
      <c r="Y403" s="23">
        <f t="shared" si="87"/>
        <v>0.23929838188292343</v>
      </c>
      <c r="Z403" s="24"/>
      <c r="AA403" s="23">
        <f t="shared" si="88"/>
        <v>2.375127457460872</v>
      </c>
      <c r="AB403" s="34">
        <v>378186.98738170345</v>
      </c>
      <c r="AC403" s="26">
        <f t="shared" si="89"/>
        <v>8982.422977846922</v>
      </c>
      <c r="AD403" s="28"/>
      <c r="AE403" s="29">
        <f>E403/G403</f>
        <v>3751283249.9230847</v>
      </c>
      <c r="AF403" s="22">
        <f>(L403/AE403)*100</f>
        <v>0.23333985217403866</v>
      </c>
      <c r="AG403" s="22">
        <f>(P403/AE403)*100</f>
        <v>1.586981668239012</v>
      </c>
      <c r="AH403" s="22">
        <f>(Q403/AE403)*100</f>
        <v>0.4800212567357906</v>
      </c>
      <c r="AI403" s="22">
        <f>(S403/AE403)*100</f>
        <v>0.4956652633570457</v>
      </c>
      <c r="AJ403" s="22">
        <f t="shared" si="90"/>
        <v>2.316</v>
      </c>
    </row>
    <row r="404" spans="1:36" ht="12.75">
      <c r="A404" s="13" t="s">
        <v>846</v>
      </c>
      <c r="B404" s="14" t="s">
        <v>847</v>
      </c>
      <c r="C404" s="15" t="s">
        <v>793</v>
      </c>
      <c r="D404" s="16"/>
      <c r="E404" s="35">
        <v>340913254</v>
      </c>
      <c r="F404" s="33">
        <v>106.62</v>
      </c>
      <c r="G404" s="19">
        <f t="shared" si="78"/>
        <v>1.0662</v>
      </c>
      <c r="H404" s="17">
        <v>679017.79</v>
      </c>
      <c r="I404" s="17">
        <v>0</v>
      </c>
      <c r="J404" s="17">
        <v>0</v>
      </c>
      <c r="K404" s="17">
        <v>109406.32</v>
      </c>
      <c r="L404" s="20">
        <f t="shared" si="79"/>
        <v>788424.1100000001</v>
      </c>
      <c r="M404" s="17">
        <v>2615430</v>
      </c>
      <c r="N404" s="17">
        <v>1545022.9</v>
      </c>
      <c r="O404" s="17">
        <v>0</v>
      </c>
      <c r="P404" s="20">
        <f t="shared" si="80"/>
        <v>4160452.9</v>
      </c>
      <c r="Q404" s="17">
        <v>2235029.84</v>
      </c>
      <c r="R404" s="17">
        <v>0</v>
      </c>
      <c r="S404" s="21">
        <f t="shared" si="81"/>
        <v>2235029.84</v>
      </c>
      <c r="T404" s="20">
        <f t="shared" si="82"/>
        <v>7183906.85</v>
      </c>
      <c r="U404" s="22">
        <f t="shared" si="83"/>
        <v>0.6556007470451706</v>
      </c>
      <c r="V404" s="22">
        <f t="shared" si="84"/>
        <v>0</v>
      </c>
      <c r="W404" s="22">
        <f t="shared" si="85"/>
        <v>0.6556007470451706</v>
      </c>
      <c r="X404" s="23">
        <f t="shared" si="86"/>
        <v>1.220384614321859</v>
      </c>
      <c r="Y404" s="23">
        <f t="shared" si="87"/>
        <v>0.23126824808049265</v>
      </c>
      <c r="Z404" s="24"/>
      <c r="AA404" s="23">
        <f t="shared" si="88"/>
        <v>2.1072536094475223</v>
      </c>
      <c r="AB404" s="34">
        <v>293991.80929095356</v>
      </c>
      <c r="AC404" s="26">
        <f t="shared" si="89"/>
        <v>6195.153012763695</v>
      </c>
      <c r="AD404" s="28"/>
      <c r="AE404" s="29">
        <f>E404/G404</f>
        <v>319746064.5282311</v>
      </c>
      <c r="AF404" s="22">
        <f>(L404/AE404)*100</f>
        <v>0.2465782061034213</v>
      </c>
      <c r="AG404" s="22">
        <f>(P404/AE404)*100</f>
        <v>1.3011740757899661</v>
      </c>
      <c r="AH404" s="22">
        <f>(Q404/AE404)*100</f>
        <v>0.6990015164995609</v>
      </c>
      <c r="AI404" s="22">
        <f>(S404/AE404)*100</f>
        <v>0.6990015164995609</v>
      </c>
      <c r="AJ404" s="22">
        <f t="shared" si="90"/>
        <v>2.247</v>
      </c>
    </row>
    <row r="405" spans="1:36" ht="12.75">
      <c r="A405" s="13" t="s">
        <v>848</v>
      </c>
      <c r="B405" s="14" t="s">
        <v>849</v>
      </c>
      <c r="C405" s="15" t="s">
        <v>793</v>
      </c>
      <c r="D405" s="16"/>
      <c r="E405" s="35">
        <v>7498142742</v>
      </c>
      <c r="F405" s="33">
        <v>77.19</v>
      </c>
      <c r="G405" s="19">
        <f t="shared" si="78"/>
        <v>0.7719</v>
      </c>
      <c r="H405" s="17">
        <v>19175112.9</v>
      </c>
      <c r="I405" s="17">
        <v>0</v>
      </c>
      <c r="J405" s="17">
        <v>0</v>
      </c>
      <c r="K405" s="17">
        <v>3213740.41</v>
      </c>
      <c r="L405" s="20">
        <f t="shared" si="79"/>
        <v>22388853.31</v>
      </c>
      <c r="M405" s="17">
        <v>112326004</v>
      </c>
      <c r="N405" s="17">
        <v>0</v>
      </c>
      <c r="O405" s="17">
        <v>0</v>
      </c>
      <c r="P405" s="20">
        <f t="shared" si="80"/>
        <v>112326004</v>
      </c>
      <c r="Q405" s="17">
        <v>38814650.45</v>
      </c>
      <c r="R405" s="17">
        <v>1499628.55</v>
      </c>
      <c r="S405" s="21">
        <f t="shared" si="81"/>
        <v>40314279</v>
      </c>
      <c r="T405" s="20">
        <f t="shared" si="82"/>
        <v>175029136.31</v>
      </c>
      <c r="U405" s="22">
        <f t="shared" si="83"/>
        <v>0.5176568623131715</v>
      </c>
      <c r="V405" s="22">
        <f t="shared" si="84"/>
        <v>0.02000000002133862</v>
      </c>
      <c r="W405" s="22">
        <f t="shared" si="85"/>
        <v>0.5376568623345102</v>
      </c>
      <c r="X405" s="23">
        <f t="shared" si="86"/>
        <v>1.4980510222994097</v>
      </c>
      <c r="Y405" s="23">
        <f t="shared" si="87"/>
        <v>0.2985919857805769</v>
      </c>
      <c r="Z405" s="24"/>
      <c r="AA405" s="23">
        <f t="shared" si="88"/>
        <v>2.3342998704144966</v>
      </c>
      <c r="AB405" s="34">
        <v>308280.8392493147</v>
      </c>
      <c r="AC405" s="26">
        <f t="shared" si="89"/>
        <v>7196.1992311094755</v>
      </c>
      <c r="AD405" s="28"/>
      <c r="AE405" s="29">
        <f>E405/G405</f>
        <v>9713878406.529343</v>
      </c>
      <c r="AF405" s="22">
        <f>(L405/AE405)*100</f>
        <v>0.23048315382402734</v>
      </c>
      <c r="AG405" s="22">
        <f>(P405/AE405)*100</f>
        <v>1.1563455841129147</v>
      </c>
      <c r="AH405" s="22">
        <f>(Q405/AE405)*100</f>
        <v>0.3995793320195371</v>
      </c>
      <c r="AI405" s="22">
        <f>(S405/AE405)*100</f>
        <v>0.4150173320360084</v>
      </c>
      <c r="AJ405" s="22">
        <f t="shared" si="90"/>
        <v>1.801</v>
      </c>
    </row>
    <row r="406" spans="1:36" ht="12.75">
      <c r="A406" s="13" t="s">
        <v>850</v>
      </c>
      <c r="B406" s="14" t="s">
        <v>851</v>
      </c>
      <c r="C406" s="15" t="s">
        <v>793</v>
      </c>
      <c r="D406" s="16"/>
      <c r="E406" s="35">
        <v>1287694014</v>
      </c>
      <c r="F406" s="33">
        <v>70.41</v>
      </c>
      <c r="G406" s="19">
        <f t="shared" si="78"/>
        <v>0.7041</v>
      </c>
      <c r="H406" s="17">
        <v>3689713.5</v>
      </c>
      <c r="I406" s="17">
        <v>0</v>
      </c>
      <c r="J406" s="17">
        <v>0</v>
      </c>
      <c r="K406" s="17">
        <v>618604.68</v>
      </c>
      <c r="L406" s="20">
        <f t="shared" si="79"/>
        <v>4308318.18</v>
      </c>
      <c r="M406" s="17">
        <v>14341146</v>
      </c>
      <c r="N406" s="17">
        <v>6332228.93</v>
      </c>
      <c r="O406" s="17">
        <v>0</v>
      </c>
      <c r="P406" s="20">
        <f t="shared" si="80"/>
        <v>20673374.93</v>
      </c>
      <c r="Q406" s="17">
        <v>9031038</v>
      </c>
      <c r="R406" s="17">
        <v>257326.14</v>
      </c>
      <c r="S406" s="21">
        <f t="shared" si="81"/>
        <v>9288364.14</v>
      </c>
      <c r="T406" s="20">
        <f t="shared" si="82"/>
        <v>34270057.25</v>
      </c>
      <c r="U406" s="22">
        <f t="shared" si="83"/>
        <v>0.7013341602751288</v>
      </c>
      <c r="V406" s="22">
        <f t="shared" si="84"/>
        <v>0.019983484989625804</v>
      </c>
      <c r="W406" s="22">
        <f t="shared" si="85"/>
        <v>0.7213176452647547</v>
      </c>
      <c r="X406" s="23">
        <f t="shared" si="86"/>
        <v>1.6054570965800885</v>
      </c>
      <c r="Y406" s="23">
        <f t="shared" si="87"/>
        <v>0.33457623730166686</v>
      </c>
      <c r="Z406" s="24"/>
      <c r="AA406" s="23">
        <f t="shared" si="88"/>
        <v>2.66135097914651</v>
      </c>
      <c r="AB406" s="34">
        <v>391800.9648518263</v>
      </c>
      <c r="AC406" s="26">
        <f t="shared" si="89"/>
        <v>10427.198814389554</v>
      </c>
      <c r="AD406" s="28"/>
      <c r="AE406" s="29">
        <f>E406/G406</f>
        <v>1828851035.364295</v>
      </c>
      <c r="AF406" s="22">
        <f>(L406/AE406)*100</f>
        <v>0.23557512868410363</v>
      </c>
      <c r="AG406" s="22">
        <f>(P406/AE406)*100</f>
        <v>1.1304023417020403</v>
      </c>
      <c r="AH406" s="22">
        <f>(Q406/AE406)*100</f>
        <v>0.49380938224971815</v>
      </c>
      <c r="AI406" s="22">
        <f>(S406/AE406)*100</f>
        <v>0.5078797540309137</v>
      </c>
      <c r="AJ406" s="22">
        <f t="shared" si="90"/>
        <v>1.8739999999999999</v>
      </c>
    </row>
    <row r="407" spans="1:36" ht="12.75">
      <c r="A407" s="13" t="s">
        <v>852</v>
      </c>
      <c r="B407" s="14" t="s">
        <v>853</v>
      </c>
      <c r="C407" s="15" t="s">
        <v>793</v>
      </c>
      <c r="D407" s="16"/>
      <c r="E407" s="35">
        <v>2890905498</v>
      </c>
      <c r="F407" s="33">
        <v>101.39</v>
      </c>
      <c r="G407" s="19">
        <f t="shared" si="78"/>
        <v>1.0139</v>
      </c>
      <c r="H407" s="17">
        <v>5574417.99</v>
      </c>
      <c r="I407" s="17">
        <v>0</v>
      </c>
      <c r="J407" s="17">
        <v>0</v>
      </c>
      <c r="K407" s="17">
        <v>934030.34</v>
      </c>
      <c r="L407" s="20">
        <f t="shared" si="79"/>
        <v>6508448.33</v>
      </c>
      <c r="M407" s="17">
        <v>30425459</v>
      </c>
      <c r="N407" s="17">
        <v>0</v>
      </c>
      <c r="O407" s="17">
        <v>0</v>
      </c>
      <c r="P407" s="20">
        <f t="shared" si="80"/>
        <v>30425459</v>
      </c>
      <c r="Q407" s="17">
        <v>10900094</v>
      </c>
      <c r="R407" s="17">
        <v>289000</v>
      </c>
      <c r="S407" s="21">
        <f t="shared" si="81"/>
        <v>11189094</v>
      </c>
      <c r="T407" s="20">
        <f t="shared" si="82"/>
        <v>48123001.33</v>
      </c>
      <c r="U407" s="22">
        <f t="shared" si="83"/>
        <v>0.3770477453358802</v>
      </c>
      <c r="V407" s="22">
        <f t="shared" si="84"/>
        <v>0.009996867770321006</v>
      </c>
      <c r="W407" s="22">
        <f t="shared" si="85"/>
        <v>0.38704461310620125</v>
      </c>
      <c r="X407" s="23">
        <f t="shared" si="86"/>
        <v>1.0524542922986964</v>
      </c>
      <c r="Y407" s="23">
        <f t="shared" si="87"/>
        <v>0.22513528493071483</v>
      </c>
      <c r="Z407" s="24"/>
      <c r="AA407" s="23">
        <f t="shared" si="88"/>
        <v>1.664634190335612</v>
      </c>
      <c r="AB407" s="34">
        <v>471726.52975691535</v>
      </c>
      <c r="AC407" s="26">
        <f t="shared" si="89"/>
        <v>7852.521099217308</v>
      </c>
      <c r="AD407" s="28"/>
      <c r="AE407" s="29">
        <f>E407/G407</f>
        <v>2851272805.9966464</v>
      </c>
      <c r="AF407" s="22">
        <f>(L407/AE407)*100</f>
        <v>0.22826466539125176</v>
      </c>
      <c r="AG407" s="22">
        <f>(P407/AE407)*100</f>
        <v>1.0670834069616482</v>
      </c>
      <c r="AH407" s="22">
        <f>(Q407/AE407)*100</f>
        <v>0.382288708996049</v>
      </c>
      <c r="AI407" s="22">
        <f>(S407/AE407)*100</f>
        <v>0.3924245332283775</v>
      </c>
      <c r="AJ407" s="22">
        <f t="shared" si="90"/>
        <v>1.6869999999999998</v>
      </c>
    </row>
    <row r="408" spans="1:36" ht="12.75">
      <c r="A408" s="13" t="s">
        <v>854</v>
      </c>
      <c r="B408" s="14" t="s">
        <v>855</v>
      </c>
      <c r="C408" s="15" t="s">
        <v>793</v>
      </c>
      <c r="D408" s="16"/>
      <c r="E408" s="35">
        <v>2918426557</v>
      </c>
      <c r="F408" s="33">
        <v>61.15</v>
      </c>
      <c r="G408" s="19">
        <f t="shared" si="78"/>
        <v>0.6114999999999999</v>
      </c>
      <c r="H408" s="17">
        <v>9572743.11</v>
      </c>
      <c r="I408" s="17">
        <v>0</v>
      </c>
      <c r="J408" s="17">
        <v>0</v>
      </c>
      <c r="K408" s="17">
        <v>1600158.72</v>
      </c>
      <c r="L408" s="20">
        <f t="shared" si="79"/>
        <v>11172901.83</v>
      </c>
      <c r="M408" s="17">
        <v>61928713.5</v>
      </c>
      <c r="N408" s="17">
        <v>0</v>
      </c>
      <c r="O408" s="17">
        <v>0</v>
      </c>
      <c r="P408" s="20">
        <f t="shared" si="80"/>
        <v>61928713.5</v>
      </c>
      <c r="Q408" s="17">
        <v>16897690</v>
      </c>
      <c r="R408" s="17">
        <v>729607</v>
      </c>
      <c r="S408" s="21">
        <f t="shared" si="81"/>
        <v>17627297</v>
      </c>
      <c r="T408" s="20">
        <f t="shared" si="82"/>
        <v>90728912.33</v>
      </c>
      <c r="U408" s="22">
        <f t="shared" si="83"/>
        <v>0.5790000080512562</v>
      </c>
      <c r="V408" s="22">
        <f t="shared" si="84"/>
        <v>0.025000012361112843</v>
      </c>
      <c r="W408" s="22">
        <f t="shared" si="85"/>
        <v>0.604000020412369</v>
      </c>
      <c r="X408" s="23">
        <f t="shared" si="86"/>
        <v>2.121989787663517</v>
      </c>
      <c r="Y408" s="23">
        <f t="shared" si="87"/>
        <v>0.38283991773585</v>
      </c>
      <c r="Z408" s="24"/>
      <c r="AA408" s="23">
        <f t="shared" si="88"/>
        <v>3.1088297258117366</v>
      </c>
      <c r="AB408" s="34">
        <v>336625.6133056133</v>
      </c>
      <c r="AC408" s="26">
        <f t="shared" si="89"/>
        <v>10465.117131140974</v>
      </c>
      <c r="AD408" s="28"/>
      <c r="AE408" s="29">
        <f>E408/G408</f>
        <v>4772570003.270646</v>
      </c>
      <c r="AF408" s="22">
        <f>(L408/AE408)*100</f>
        <v>0.23410660969547226</v>
      </c>
      <c r="AG408" s="22">
        <f>(P408/AE408)*100</f>
        <v>1.2975967551562408</v>
      </c>
      <c r="AH408" s="22">
        <f>(Q408/AE408)*100</f>
        <v>0.3540585049233432</v>
      </c>
      <c r="AI408" s="22">
        <f>(S408/AE408)*100</f>
        <v>0.3693460124821637</v>
      </c>
      <c r="AJ408" s="22">
        <f t="shared" si="90"/>
        <v>1.901</v>
      </c>
    </row>
    <row r="409" spans="1:36" ht="12.75">
      <c r="A409" s="13" t="s">
        <v>856</v>
      </c>
      <c r="B409" s="14" t="s">
        <v>857</v>
      </c>
      <c r="C409" s="15" t="s">
        <v>793</v>
      </c>
      <c r="D409" s="16"/>
      <c r="E409" s="35">
        <v>854835316</v>
      </c>
      <c r="F409" s="33">
        <v>94.66</v>
      </c>
      <c r="G409" s="19">
        <f t="shared" si="78"/>
        <v>0.9466</v>
      </c>
      <c r="H409" s="17">
        <v>1743304.28</v>
      </c>
      <c r="I409" s="17">
        <v>0</v>
      </c>
      <c r="J409" s="17">
        <v>0</v>
      </c>
      <c r="K409" s="17">
        <v>291617.02</v>
      </c>
      <c r="L409" s="20">
        <f t="shared" si="79"/>
        <v>2034921.3</v>
      </c>
      <c r="M409" s="17">
        <v>6111121</v>
      </c>
      <c r="N409" s="17">
        <v>0</v>
      </c>
      <c r="O409" s="17">
        <v>0</v>
      </c>
      <c r="P409" s="20">
        <f t="shared" si="80"/>
        <v>6111121</v>
      </c>
      <c r="Q409" s="17">
        <v>4093863.66</v>
      </c>
      <c r="R409" s="17">
        <v>85483.53</v>
      </c>
      <c r="S409" s="21">
        <f t="shared" si="81"/>
        <v>4179347.19</v>
      </c>
      <c r="T409" s="20">
        <f t="shared" si="82"/>
        <v>12325389.49</v>
      </c>
      <c r="U409" s="22">
        <f t="shared" si="83"/>
        <v>0.4789067067509878</v>
      </c>
      <c r="V409" s="22">
        <f t="shared" si="84"/>
        <v>0.009999999812829445</v>
      </c>
      <c r="W409" s="22">
        <f t="shared" si="85"/>
        <v>0.48890670656381724</v>
      </c>
      <c r="X409" s="23">
        <f t="shared" si="86"/>
        <v>0.7148886909113147</v>
      </c>
      <c r="Y409" s="23">
        <f t="shared" si="87"/>
        <v>0.23804834240142694</v>
      </c>
      <c r="Z409" s="24"/>
      <c r="AA409" s="23">
        <f t="shared" si="88"/>
        <v>1.441843739876559</v>
      </c>
      <c r="AB409" s="34">
        <v>353516.2835249042</v>
      </c>
      <c r="AC409" s="26">
        <f t="shared" si="89"/>
        <v>5097.152403448099</v>
      </c>
      <c r="AD409" s="28"/>
      <c r="AE409" s="29">
        <f>E409/G409</f>
        <v>903058647.792098</v>
      </c>
      <c r="AF409" s="22">
        <f>(L409/AE409)*100</f>
        <v>0.22533656091719076</v>
      </c>
      <c r="AG409" s="22">
        <f>(P409/AE409)*100</f>
        <v>0.6767136348166505</v>
      </c>
      <c r="AH409" s="22">
        <f>(Q409/AE409)*100</f>
        <v>0.45333308861048505</v>
      </c>
      <c r="AI409" s="22">
        <f>(S409/AE409)*100</f>
        <v>0.4627990884333094</v>
      </c>
      <c r="AJ409" s="22">
        <f t="shared" si="90"/>
        <v>1.365</v>
      </c>
    </row>
    <row r="410" spans="1:36" ht="12.75">
      <c r="A410" s="13" t="s">
        <v>858</v>
      </c>
      <c r="B410" s="14" t="s">
        <v>859</v>
      </c>
      <c r="C410" s="15" t="s">
        <v>793</v>
      </c>
      <c r="D410" s="16"/>
      <c r="E410" s="35">
        <v>775031591</v>
      </c>
      <c r="F410" s="33">
        <v>82.47</v>
      </c>
      <c r="G410" s="19">
        <f t="shared" si="78"/>
        <v>0.8247</v>
      </c>
      <c r="H410" s="17">
        <v>1819283.49</v>
      </c>
      <c r="I410" s="17">
        <v>0</v>
      </c>
      <c r="J410" s="17">
        <v>0</v>
      </c>
      <c r="K410" s="17">
        <v>305058.09</v>
      </c>
      <c r="L410" s="20">
        <f t="shared" si="79"/>
        <v>2124341.58</v>
      </c>
      <c r="M410" s="17">
        <v>6444711</v>
      </c>
      <c r="N410" s="17">
        <v>4756085.46</v>
      </c>
      <c r="O410" s="17">
        <v>0</v>
      </c>
      <c r="P410" s="20">
        <f t="shared" si="80"/>
        <v>11200796.46</v>
      </c>
      <c r="Q410" s="17">
        <v>4535392.35</v>
      </c>
      <c r="R410" s="17">
        <v>0</v>
      </c>
      <c r="S410" s="21">
        <f t="shared" si="81"/>
        <v>4535392.35</v>
      </c>
      <c r="T410" s="20">
        <f t="shared" si="82"/>
        <v>17860530.39</v>
      </c>
      <c r="U410" s="22">
        <f t="shared" si="83"/>
        <v>0.585188062353448</v>
      </c>
      <c r="V410" s="22">
        <f t="shared" si="84"/>
        <v>0</v>
      </c>
      <c r="W410" s="22">
        <f t="shared" si="85"/>
        <v>0.585188062353448</v>
      </c>
      <c r="X410" s="23">
        <f t="shared" si="86"/>
        <v>1.4452051490634013</v>
      </c>
      <c r="Y410" s="23">
        <f t="shared" si="87"/>
        <v>0.27409741804963406</v>
      </c>
      <c r="Z410" s="24"/>
      <c r="AA410" s="23">
        <f t="shared" si="88"/>
        <v>2.3044906294664833</v>
      </c>
      <c r="AB410" s="34">
        <v>298538.58350951376</v>
      </c>
      <c r="AC410" s="26">
        <f t="shared" si="89"/>
        <v>6879.7936823187165</v>
      </c>
      <c r="AD410" s="28"/>
      <c r="AE410" s="29">
        <f>E410/G410</f>
        <v>939773967.5033345</v>
      </c>
      <c r="AF410" s="22">
        <f>(L410/AE410)*100</f>
        <v>0.22604814066553322</v>
      </c>
      <c r="AG410" s="22">
        <f>(P410/AE410)*100</f>
        <v>1.1918606864325871</v>
      </c>
      <c r="AH410" s="22">
        <f>(Q410/AE410)*100</f>
        <v>0.48260459502288855</v>
      </c>
      <c r="AI410" s="22">
        <f>(S410/AE410)*100</f>
        <v>0.48260459502288855</v>
      </c>
      <c r="AJ410" s="22">
        <f t="shared" si="90"/>
        <v>1.9009999999999998</v>
      </c>
    </row>
    <row r="411" spans="1:36" ht="12.75">
      <c r="A411" s="13" t="s">
        <v>860</v>
      </c>
      <c r="B411" s="14" t="s">
        <v>861</v>
      </c>
      <c r="C411" s="15" t="s">
        <v>793</v>
      </c>
      <c r="D411" s="16"/>
      <c r="E411" s="35">
        <v>2895544905</v>
      </c>
      <c r="F411" s="33">
        <v>60.59</v>
      </c>
      <c r="G411" s="19">
        <f t="shared" si="78"/>
        <v>0.6059</v>
      </c>
      <c r="H411" s="17">
        <v>8780263.08</v>
      </c>
      <c r="I411" s="17">
        <v>0</v>
      </c>
      <c r="J411" s="17">
        <v>0</v>
      </c>
      <c r="K411" s="17">
        <v>1461102.34</v>
      </c>
      <c r="L411" s="20">
        <f t="shared" si="79"/>
        <v>10241365.42</v>
      </c>
      <c r="M411" s="17">
        <v>38957262</v>
      </c>
      <c r="N411" s="17">
        <v>23606139.54</v>
      </c>
      <c r="O411" s="17">
        <v>0</v>
      </c>
      <c r="P411" s="20">
        <f t="shared" si="80"/>
        <v>62563401.54</v>
      </c>
      <c r="Q411" s="17">
        <v>23437693</v>
      </c>
      <c r="R411" s="17">
        <v>289554</v>
      </c>
      <c r="S411" s="21">
        <f t="shared" si="81"/>
        <v>23727247</v>
      </c>
      <c r="T411" s="20">
        <f t="shared" si="82"/>
        <v>96532013.96</v>
      </c>
      <c r="U411" s="22">
        <f t="shared" si="83"/>
        <v>0.8094398038700077</v>
      </c>
      <c r="V411" s="22">
        <f t="shared" si="84"/>
        <v>0.009999983060183279</v>
      </c>
      <c r="W411" s="22">
        <f t="shared" si="85"/>
        <v>0.8194397869301909</v>
      </c>
      <c r="X411" s="23">
        <f t="shared" si="86"/>
        <v>2.160677993008021</v>
      </c>
      <c r="Y411" s="23">
        <f t="shared" si="87"/>
        <v>0.3536938903042155</v>
      </c>
      <c r="Z411" s="24"/>
      <c r="AA411" s="23">
        <f t="shared" si="88"/>
        <v>3.333811670242427</v>
      </c>
      <c r="AB411" s="34">
        <v>258501.27148575464</v>
      </c>
      <c r="AC411" s="26">
        <f t="shared" si="89"/>
        <v>8617.945556517148</v>
      </c>
      <c r="AD411" s="28"/>
      <c r="AE411" s="29">
        <f>E411/G411</f>
        <v>4778915505.859053</v>
      </c>
      <c r="AF411" s="22">
        <f>(L411/AE411)*100</f>
        <v>0.21430312813532415</v>
      </c>
      <c r="AG411" s="22">
        <f>(P411/AE411)*100</f>
        <v>1.3091547959635597</v>
      </c>
      <c r="AH411" s="22">
        <f>(Q411/AE411)*100</f>
        <v>0.4904395771648377</v>
      </c>
      <c r="AI411" s="22">
        <f>(S411/AE411)*100</f>
        <v>0.4964985669010027</v>
      </c>
      <c r="AJ411" s="22">
        <f t="shared" si="90"/>
        <v>2.019</v>
      </c>
    </row>
    <row r="412" spans="1:36" ht="12.75">
      <c r="A412" s="13" t="s">
        <v>862</v>
      </c>
      <c r="B412" s="14" t="s">
        <v>863</v>
      </c>
      <c r="C412" s="15" t="s">
        <v>793</v>
      </c>
      <c r="D412" s="16"/>
      <c r="E412" s="35">
        <v>2066192754</v>
      </c>
      <c r="F412" s="33">
        <v>55.17</v>
      </c>
      <c r="G412" s="19">
        <f t="shared" si="78"/>
        <v>0.5517</v>
      </c>
      <c r="H412" s="17">
        <v>7692844.58</v>
      </c>
      <c r="I412" s="17">
        <v>0</v>
      </c>
      <c r="J412" s="17">
        <v>0</v>
      </c>
      <c r="K412" s="17">
        <v>1289456.69</v>
      </c>
      <c r="L412" s="20">
        <f t="shared" si="79"/>
        <v>8982301.27</v>
      </c>
      <c r="M412" s="17">
        <v>47629838</v>
      </c>
      <c r="N412" s="17">
        <v>0</v>
      </c>
      <c r="O412" s="17">
        <v>0</v>
      </c>
      <c r="P412" s="20">
        <f t="shared" si="80"/>
        <v>47629838</v>
      </c>
      <c r="Q412" s="17">
        <v>19491841.75</v>
      </c>
      <c r="R412" s="17">
        <v>413239</v>
      </c>
      <c r="S412" s="21">
        <f t="shared" si="81"/>
        <v>19905080.75</v>
      </c>
      <c r="T412" s="20">
        <f t="shared" si="82"/>
        <v>76517220.02</v>
      </c>
      <c r="U412" s="22">
        <f t="shared" si="83"/>
        <v>0.9433699596644699</v>
      </c>
      <c r="V412" s="22">
        <f t="shared" si="84"/>
        <v>0.020000021740469234</v>
      </c>
      <c r="W412" s="22">
        <f t="shared" si="85"/>
        <v>0.9633699814049391</v>
      </c>
      <c r="X412" s="23">
        <f t="shared" si="86"/>
        <v>2.3051981915913737</v>
      </c>
      <c r="Y412" s="23">
        <f t="shared" si="87"/>
        <v>0.4347271692155009</v>
      </c>
      <c r="Z412" s="24"/>
      <c r="AA412" s="23">
        <f t="shared" si="88"/>
        <v>3.7032953422118133</v>
      </c>
      <c r="AB412" s="34">
        <v>208587.24840764332</v>
      </c>
      <c r="AC412" s="26">
        <f t="shared" si="89"/>
        <v>7724.601854728039</v>
      </c>
      <c r="AD412" s="28"/>
      <c r="AE412" s="29">
        <f>E412/G412</f>
        <v>3745138216.4219685</v>
      </c>
      <c r="AF412" s="22">
        <f>(L412/AE412)*100</f>
        <v>0.23983897925619188</v>
      </c>
      <c r="AG412" s="22">
        <f>(P412/AE412)*100</f>
        <v>1.271777842300961</v>
      </c>
      <c r="AH412" s="22">
        <f>(Q412/AE412)*100</f>
        <v>0.520457206746888</v>
      </c>
      <c r="AI412" s="22">
        <f>(S412/AE412)*100</f>
        <v>0.5314912187411049</v>
      </c>
      <c r="AJ412" s="22">
        <f t="shared" si="90"/>
        <v>2.043</v>
      </c>
    </row>
    <row r="413" spans="1:36" ht="12.75">
      <c r="A413" s="13" t="s">
        <v>864</v>
      </c>
      <c r="B413" s="14" t="s">
        <v>865</v>
      </c>
      <c r="C413" s="15" t="s">
        <v>793</v>
      </c>
      <c r="D413" s="16"/>
      <c r="E413" s="35">
        <v>97569800</v>
      </c>
      <c r="F413" s="33">
        <v>104.96</v>
      </c>
      <c r="G413" s="19">
        <f t="shared" si="78"/>
        <v>1.0495999999999999</v>
      </c>
      <c r="H413" s="17">
        <v>190285.48</v>
      </c>
      <c r="I413" s="17">
        <v>0</v>
      </c>
      <c r="J413" s="17">
        <v>0</v>
      </c>
      <c r="K413" s="17">
        <v>31906.22</v>
      </c>
      <c r="L413" s="20">
        <f t="shared" si="79"/>
        <v>222191.7</v>
      </c>
      <c r="M413" s="17">
        <v>823002</v>
      </c>
      <c r="N413" s="17">
        <v>0</v>
      </c>
      <c r="O413" s="17">
        <v>0</v>
      </c>
      <c r="P413" s="20">
        <f t="shared" si="80"/>
        <v>823002</v>
      </c>
      <c r="Q413" s="17">
        <v>574988</v>
      </c>
      <c r="R413" s="17">
        <v>0</v>
      </c>
      <c r="S413" s="21">
        <f t="shared" si="81"/>
        <v>574988</v>
      </c>
      <c r="T413" s="20">
        <f t="shared" si="82"/>
        <v>1620181.7</v>
      </c>
      <c r="U413" s="22">
        <f t="shared" si="83"/>
        <v>0.5893093969650445</v>
      </c>
      <c r="V413" s="22">
        <f t="shared" si="84"/>
        <v>0</v>
      </c>
      <c r="W413" s="22">
        <f t="shared" si="85"/>
        <v>0.5893093969650445</v>
      </c>
      <c r="X413" s="23">
        <f t="shared" si="86"/>
        <v>0.843500755356678</v>
      </c>
      <c r="Y413" s="23">
        <f t="shared" si="87"/>
        <v>0.22772589469282506</v>
      </c>
      <c r="Z413" s="24"/>
      <c r="AA413" s="23">
        <f t="shared" si="88"/>
        <v>1.6605360470145474</v>
      </c>
      <c r="AB413" s="34">
        <v>259809.15254237287</v>
      </c>
      <c r="AC413" s="26">
        <f t="shared" si="89"/>
        <v>4314.224631409114</v>
      </c>
      <c r="AD413" s="28"/>
      <c r="AE413" s="29">
        <f>E413/G413</f>
        <v>92959032.01219514</v>
      </c>
      <c r="AF413" s="22">
        <f>(L413/AE413)*100</f>
        <v>0.2390210990695891</v>
      </c>
      <c r="AG413" s="22">
        <f>(P413/AE413)*100</f>
        <v>0.885338392822369</v>
      </c>
      <c r="AH413" s="22">
        <f>(Q413/AE413)*100</f>
        <v>0.6185391430545106</v>
      </c>
      <c r="AI413" s="22">
        <f>(S413/AE413)*100</f>
        <v>0.6185391430545106</v>
      </c>
      <c r="AJ413" s="22">
        <f t="shared" si="90"/>
        <v>1.743</v>
      </c>
    </row>
    <row r="414" spans="1:36" ht="12.75">
      <c r="A414" s="13" t="s">
        <v>866</v>
      </c>
      <c r="B414" s="14" t="s">
        <v>215</v>
      </c>
      <c r="C414" s="15" t="s">
        <v>793</v>
      </c>
      <c r="D414" s="16"/>
      <c r="E414" s="35">
        <v>3248332328</v>
      </c>
      <c r="F414" s="33">
        <v>98.39</v>
      </c>
      <c r="G414" s="19">
        <f t="shared" si="78"/>
        <v>0.9839</v>
      </c>
      <c r="H414" s="17">
        <v>6581683.51</v>
      </c>
      <c r="I414" s="17">
        <v>0</v>
      </c>
      <c r="J414" s="17">
        <v>0</v>
      </c>
      <c r="K414" s="17">
        <v>1103289.03</v>
      </c>
      <c r="L414" s="20">
        <f t="shared" si="79"/>
        <v>7684972.54</v>
      </c>
      <c r="M414" s="17">
        <v>31569542</v>
      </c>
      <c r="N414" s="17">
        <v>14228675.41</v>
      </c>
      <c r="O414" s="17">
        <v>0</v>
      </c>
      <c r="P414" s="20">
        <f t="shared" si="80"/>
        <v>45798217.41</v>
      </c>
      <c r="Q414" s="17">
        <v>10544321.92</v>
      </c>
      <c r="R414" s="17">
        <v>357317</v>
      </c>
      <c r="S414" s="21">
        <f t="shared" si="81"/>
        <v>10901638.92</v>
      </c>
      <c r="T414" s="20">
        <f t="shared" si="82"/>
        <v>64384828.87</v>
      </c>
      <c r="U414" s="22">
        <f t="shared" si="83"/>
        <v>0.3246072401247241</v>
      </c>
      <c r="V414" s="22">
        <f t="shared" si="84"/>
        <v>0.011000013666089402</v>
      </c>
      <c r="W414" s="22">
        <f t="shared" si="85"/>
        <v>0.3356072537908135</v>
      </c>
      <c r="X414" s="23">
        <f t="shared" si="86"/>
        <v>1.4098993817605474</v>
      </c>
      <c r="Y414" s="23">
        <f t="shared" si="87"/>
        <v>0.2365820908703526</v>
      </c>
      <c r="Z414" s="24"/>
      <c r="AA414" s="23">
        <f t="shared" si="88"/>
        <v>1.9820887264217137</v>
      </c>
      <c r="AB414" s="34">
        <v>506519.7408796454</v>
      </c>
      <c r="AC414" s="26">
        <f t="shared" si="89"/>
        <v>10039.670681075928</v>
      </c>
      <c r="AD414" s="28"/>
      <c r="AE414" s="29">
        <f>E414/G414</f>
        <v>3301486256.733408</v>
      </c>
      <c r="AF414" s="22">
        <f>(L414/AE414)*100</f>
        <v>0.23277311920733992</v>
      </c>
      <c r="AG414" s="22">
        <f>(P414/AE414)*100</f>
        <v>1.3872000017142025</v>
      </c>
      <c r="AH414" s="22">
        <f>(Q414/AE414)*100</f>
        <v>0.31938106355871604</v>
      </c>
      <c r="AI414" s="22">
        <f>(S414/AE414)*100</f>
        <v>0.3302039770047814</v>
      </c>
      <c r="AJ414" s="22">
        <f t="shared" si="90"/>
        <v>1.9500000000000002</v>
      </c>
    </row>
    <row r="415" spans="1:36" ht="12.75">
      <c r="A415" s="13" t="s">
        <v>867</v>
      </c>
      <c r="B415" s="14" t="s">
        <v>868</v>
      </c>
      <c r="C415" s="15" t="s">
        <v>793</v>
      </c>
      <c r="D415" s="32"/>
      <c r="E415" s="35">
        <v>843727000</v>
      </c>
      <c r="F415" s="33">
        <v>101.05</v>
      </c>
      <c r="G415" s="19">
        <f t="shared" si="78"/>
        <v>1.0105</v>
      </c>
      <c r="H415" s="17">
        <v>1665720.57</v>
      </c>
      <c r="I415" s="17">
        <v>0</v>
      </c>
      <c r="J415" s="17">
        <v>0</v>
      </c>
      <c r="K415" s="17">
        <v>277869.13</v>
      </c>
      <c r="L415" s="20">
        <f t="shared" si="79"/>
        <v>1943589.7000000002</v>
      </c>
      <c r="M415" s="17">
        <v>7438356</v>
      </c>
      <c r="N415" s="17">
        <v>4536153.61</v>
      </c>
      <c r="O415" s="17">
        <v>0</v>
      </c>
      <c r="P415" s="20">
        <f t="shared" si="80"/>
        <v>11974509.61</v>
      </c>
      <c r="Q415" s="17">
        <v>2880503.61</v>
      </c>
      <c r="R415" s="17">
        <v>126559.05</v>
      </c>
      <c r="S415" s="21">
        <f t="shared" si="81"/>
        <v>3007062.6599999997</v>
      </c>
      <c r="T415" s="20">
        <f t="shared" si="82"/>
        <v>16925161.97</v>
      </c>
      <c r="U415" s="22">
        <f t="shared" si="83"/>
        <v>0.34140232681898286</v>
      </c>
      <c r="V415" s="22">
        <f t="shared" si="84"/>
        <v>0.015000000000000001</v>
      </c>
      <c r="W415" s="22">
        <f t="shared" si="85"/>
        <v>0.3564023268189829</v>
      </c>
      <c r="X415" s="23">
        <f t="shared" si="86"/>
        <v>1.4192398263893413</v>
      </c>
      <c r="Y415" s="23">
        <f t="shared" si="87"/>
        <v>0.23035765123078913</v>
      </c>
      <c r="Z415" s="24"/>
      <c r="AA415" s="23">
        <f t="shared" si="88"/>
        <v>2.0059998044391136</v>
      </c>
      <c r="AB415" s="34">
        <v>335600.70796460175</v>
      </c>
      <c r="AC415" s="26">
        <f t="shared" si="89"/>
        <v>6732.149545466193</v>
      </c>
      <c r="AD415" s="28"/>
      <c r="AE415" s="29">
        <f>E415/G415</f>
        <v>834959920.8312716</v>
      </c>
      <c r="AF415" s="22">
        <f>(L415/AE415)*100</f>
        <v>0.2327764065687124</v>
      </c>
      <c r="AG415" s="22">
        <f>(P415/AE415)*100</f>
        <v>1.4341418445664296</v>
      </c>
      <c r="AH415" s="22">
        <f>(Q415/AE415)*100</f>
        <v>0.3449870512505822</v>
      </c>
      <c r="AI415" s="22">
        <f>(S415/AE415)*100</f>
        <v>0.3601445512505822</v>
      </c>
      <c r="AJ415" s="22">
        <f t="shared" si="90"/>
        <v>2.027</v>
      </c>
    </row>
    <row r="416" spans="1:36" ht="12.75">
      <c r="A416" s="13" t="s">
        <v>869</v>
      </c>
      <c r="B416" s="14" t="s">
        <v>870</v>
      </c>
      <c r="C416" s="15" t="s">
        <v>871</v>
      </c>
      <c r="D416" s="32"/>
      <c r="E416" s="35">
        <v>1079463085</v>
      </c>
      <c r="F416" s="33">
        <v>96.15</v>
      </c>
      <c r="G416" s="19">
        <f t="shared" si="78"/>
        <v>0.9615</v>
      </c>
      <c r="H416" s="17">
        <v>3007071.33</v>
      </c>
      <c r="I416" s="17">
        <v>353292.85</v>
      </c>
      <c r="J416" s="17">
        <v>0</v>
      </c>
      <c r="K416" s="17">
        <v>142206.4</v>
      </c>
      <c r="L416" s="20">
        <f t="shared" si="79"/>
        <v>3502570.58</v>
      </c>
      <c r="M416" s="17">
        <v>0</v>
      </c>
      <c r="N416" s="17">
        <v>2448612.97</v>
      </c>
      <c r="O416" s="17">
        <v>442991.91</v>
      </c>
      <c r="P416" s="20">
        <f t="shared" si="80"/>
        <v>2891604.8800000004</v>
      </c>
      <c r="Q416" s="17">
        <v>1562733.54</v>
      </c>
      <c r="R416" s="17">
        <v>107946.31</v>
      </c>
      <c r="S416" s="21">
        <f t="shared" si="81"/>
        <v>1670679.85</v>
      </c>
      <c r="T416" s="20">
        <f t="shared" si="82"/>
        <v>8064855.3100000005</v>
      </c>
      <c r="U416" s="22">
        <f t="shared" si="83"/>
        <v>0.14476952122915812</v>
      </c>
      <c r="V416" s="22">
        <f t="shared" si="84"/>
        <v>0.010000000138957972</v>
      </c>
      <c r="W416" s="22">
        <f t="shared" si="85"/>
        <v>0.1547695213681161</v>
      </c>
      <c r="X416" s="23">
        <f t="shared" si="86"/>
        <v>0.2678743645967292</v>
      </c>
      <c r="Y416" s="23">
        <f t="shared" si="87"/>
        <v>0.3244734005887751</v>
      </c>
      <c r="Z416" s="24"/>
      <c r="AA416" s="23">
        <f t="shared" si="88"/>
        <v>0.7471172865536203</v>
      </c>
      <c r="AB416" s="34">
        <v>845663.3671742809</v>
      </c>
      <c r="AC416" s="26">
        <f t="shared" si="89"/>
        <v>6318.097202210467</v>
      </c>
      <c r="AD416" s="28"/>
      <c r="AE416" s="29">
        <f>E416/G416</f>
        <v>1122686515.8606343</v>
      </c>
      <c r="AF416" s="22">
        <f>(L416/AE416)*100</f>
        <v>0.3119811746661073</v>
      </c>
      <c r="AG416" s="22">
        <f>(P416/AE416)*100</f>
        <v>0.2575612015597551</v>
      </c>
      <c r="AH416" s="22">
        <f>(Q416/AE416)*100</f>
        <v>0.13919589466183552</v>
      </c>
      <c r="AI416" s="22">
        <f>(S416/AE416)*100</f>
        <v>0.14881089479544363</v>
      </c>
      <c r="AJ416" s="22">
        <f t="shared" si="90"/>
        <v>0.7190000000000001</v>
      </c>
    </row>
    <row r="417" spans="1:36" ht="12.75">
      <c r="A417" s="13" t="s">
        <v>872</v>
      </c>
      <c r="B417" s="14" t="s">
        <v>873</v>
      </c>
      <c r="C417" s="15" t="s">
        <v>871</v>
      </c>
      <c r="D417" s="32" t="s">
        <v>97</v>
      </c>
      <c r="E417" s="35">
        <v>1617167722</v>
      </c>
      <c r="F417" s="33">
        <v>102.35</v>
      </c>
      <c r="G417" s="19">
        <f t="shared" si="78"/>
        <v>1.0234999999999999</v>
      </c>
      <c r="H417" s="17">
        <v>4314038.05</v>
      </c>
      <c r="I417" s="17">
        <v>506844.96</v>
      </c>
      <c r="J417" s="17">
        <v>207551.01</v>
      </c>
      <c r="K417" s="17">
        <v>204013.73</v>
      </c>
      <c r="L417" s="20">
        <f t="shared" si="79"/>
        <v>5232447.75</v>
      </c>
      <c r="M417" s="17">
        <v>2898971</v>
      </c>
      <c r="N417" s="17">
        <v>0</v>
      </c>
      <c r="O417" s="17">
        <v>0</v>
      </c>
      <c r="P417" s="20">
        <f t="shared" si="80"/>
        <v>2898971</v>
      </c>
      <c r="Q417" s="17">
        <v>2641000</v>
      </c>
      <c r="R417" s="17">
        <v>0</v>
      </c>
      <c r="S417" s="21">
        <f t="shared" si="81"/>
        <v>2641000</v>
      </c>
      <c r="T417" s="20">
        <f t="shared" si="82"/>
        <v>10772418.75</v>
      </c>
      <c r="U417" s="22">
        <f t="shared" si="83"/>
        <v>0.16331020982374023</v>
      </c>
      <c r="V417" s="22">
        <f t="shared" si="84"/>
        <v>0</v>
      </c>
      <c r="W417" s="22">
        <f t="shared" si="85"/>
        <v>0.16331020982374023</v>
      </c>
      <c r="X417" s="23">
        <f t="shared" si="86"/>
        <v>0.17926223486669368</v>
      </c>
      <c r="Y417" s="23">
        <f t="shared" si="87"/>
        <v>0.3235562816903663</v>
      </c>
      <c r="Z417" s="24"/>
      <c r="AA417" s="23">
        <f t="shared" si="88"/>
        <v>0.6661287263808002</v>
      </c>
      <c r="AB417" s="34">
        <v>1567170</v>
      </c>
      <c r="AC417" s="26">
        <f t="shared" si="89"/>
        <v>10439.369561221987</v>
      </c>
      <c r="AD417" s="28"/>
      <c r="AE417" s="29">
        <f>E417/G417</f>
        <v>1580036855.8866637</v>
      </c>
      <c r="AF417" s="22">
        <f>(L417/AE417)*100</f>
        <v>0.3311598543100899</v>
      </c>
      <c r="AG417" s="22">
        <f>(P417/AE417)*100</f>
        <v>0.18347489738606096</v>
      </c>
      <c r="AH417" s="22">
        <f>(Q417/AE417)*100</f>
        <v>0.1671479997545981</v>
      </c>
      <c r="AI417" s="22">
        <f>(S417/AE417)*100</f>
        <v>0.1671479997545981</v>
      </c>
      <c r="AJ417" s="22">
        <f t="shared" si="90"/>
        <v>0.681</v>
      </c>
    </row>
    <row r="418" spans="1:36" ht="12.75">
      <c r="A418" s="13" t="s">
        <v>874</v>
      </c>
      <c r="B418" s="14" t="s">
        <v>875</v>
      </c>
      <c r="C418" s="15" t="s">
        <v>871</v>
      </c>
      <c r="D418" s="32"/>
      <c r="E418" s="35">
        <v>1639454839</v>
      </c>
      <c r="F418" s="33">
        <v>78.12</v>
      </c>
      <c r="G418" s="19">
        <f t="shared" si="78"/>
        <v>0.7812</v>
      </c>
      <c r="H418" s="17">
        <v>5520531.29</v>
      </c>
      <c r="I418" s="17">
        <v>0</v>
      </c>
      <c r="J418" s="17">
        <v>0</v>
      </c>
      <c r="K418" s="17">
        <v>261069.6</v>
      </c>
      <c r="L418" s="20">
        <f t="shared" si="79"/>
        <v>5781600.89</v>
      </c>
      <c r="M418" s="17">
        <v>1348177</v>
      </c>
      <c r="N418" s="17">
        <v>4225242.82</v>
      </c>
      <c r="O418" s="17">
        <v>0</v>
      </c>
      <c r="P418" s="20">
        <f t="shared" si="80"/>
        <v>5573419.82</v>
      </c>
      <c r="Q418" s="17">
        <v>5544714.43</v>
      </c>
      <c r="R418" s="17">
        <v>0</v>
      </c>
      <c r="S418" s="21">
        <f t="shared" si="81"/>
        <v>5544714.43</v>
      </c>
      <c r="T418" s="20">
        <f t="shared" si="82"/>
        <v>16899735.14</v>
      </c>
      <c r="U418" s="22">
        <f t="shared" si="83"/>
        <v>0.3382047677130312</v>
      </c>
      <c r="V418" s="22">
        <f t="shared" si="84"/>
        <v>0</v>
      </c>
      <c r="W418" s="22">
        <f t="shared" si="85"/>
        <v>0.3382047677130312</v>
      </c>
      <c r="X418" s="23">
        <f t="shared" si="86"/>
        <v>0.3399556784009712</v>
      </c>
      <c r="Y418" s="23">
        <f t="shared" si="87"/>
        <v>0.3526538671554099</v>
      </c>
      <c r="Z418" s="24"/>
      <c r="AA418" s="23">
        <f t="shared" si="88"/>
        <v>1.0308143132694123</v>
      </c>
      <c r="AB418" s="34">
        <v>658393.9489018377</v>
      </c>
      <c r="AC418" s="26">
        <f t="shared" si="89"/>
        <v>6786.819062979844</v>
      </c>
      <c r="AD418" s="28"/>
      <c r="AE418" s="29">
        <f>E418/G418</f>
        <v>2098636506.656426</v>
      </c>
      <c r="AF418" s="22">
        <f>(L418/AE418)*100</f>
        <v>0.27549320102180624</v>
      </c>
      <c r="AG418" s="22">
        <f>(P418/AE418)*100</f>
        <v>0.2655733759668387</v>
      </c>
      <c r="AH418" s="22">
        <f>(Q418/AE418)*100</f>
        <v>0.26420556453742</v>
      </c>
      <c r="AI418" s="22">
        <f>(S418/AE418)*100</f>
        <v>0.26420556453742</v>
      </c>
      <c r="AJ418" s="22">
        <f t="shared" si="90"/>
        <v>0.805</v>
      </c>
    </row>
    <row r="419" spans="1:36" ht="12.75">
      <c r="A419" s="13" t="s">
        <v>876</v>
      </c>
      <c r="B419" s="14" t="s">
        <v>877</v>
      </c>
      <c r="C419" s="15" t="s">
        <v>871</v>
      </c>
      <c r="D419" s="16"/>
      <c r="E419" s="35">
        <v>1019337279</v>
      </c>
      <c r="F419" s="33">
        <v>97.75</v>
      </c>
      <c r="G419" s="19">
        <f t="shared" si="78"/>
        <v>0.9775</v>
      </c>
      <c r="H419" s="17">
        <v>2686142.8</v>
      </c>
      <c r="I419" s="17">
        <v>315587.61</v>
      </c>
      <c r="J419" s="17">
        <v>129232.81</v>
      </c>
      <c r="K419" s="17">
        <v>127029.51</v>
      </c>
      <c r="L419" s="20">
        <f t="shared" si="79"/>
        <v>3257992.7299999995</v>
      </c>
      <c r="M419" s="17">
        <v>0</v>
      </c>
      <c r="N419" s="17">
        <v>6786914.36</v>
      </c>
      <c r="O419" s="17">
        <v>0</v>
      </c>
      <c r="P419" s="20">
        <f t="shared" si="80"/>
        <v>6786914.36</v>
      </c>
      <c r="Q419" s="17">
        <v>5697156.68</v>
      </c>
      <c r="R419" s="17">
        <v>0</v>
      </c>
      <c r="S419" s="21">
        <f t="shared" si="81"/>
        <v>5697156.68</v>
      </c>
      <c r="T419" s="20">
        <f t="shared" si="82"/>
        <v>15742063.77</v>
      </c>
      <c r="U419" s="22">
        <f t="shared" si="83"/>
        <v>0.558907909812646</v>
      </c>
      <c r="V419" s="22">
        <f t="shared" si="84"/>
        <v>0</v>
      </c>
      <c r="W419" s="22">
        <f t="shared" si="85"/>
        <v>0.558907909812646</v>
      </c>
      <c r="X419" s="23">
        <f t="shared" si="86"/>
        <v>0.6658163592975</v>
      </c>
      <c r="Y419" s="23">
        <f t="shared" si="87"/>
        <v>0.3196187167015207</v>
      </c>
      <c r="Z419" s="24"/>
      <c r="AA419" s="23">
        <f t="shared" si="88"/>
        <v>1.5443429858116668</v>
      </c>
      <c r="AB419" s="34">
        <v>260387.81739600215</v>
      </c>
      <c r="AC419" s="26">
        <f t="shared" si="89"/>
        <v>4021.280993863251</v>
      </c>
      <c r="AD419" s="28"/>
      <c r="AE419" s="29">
        <f>E419/G419</f>
        <v>1042800285.4219948</v>
      </c>
      <c r="AF419" s="22">
        <f>(L419/AE419)*100</f>
        <v>0.31242729557573645</v>
      </c>
      <c r="AG419" s="22">
        <f>(P419/AE419)*100</f>
        <v>0.6508354912133063</v>
      </c>
      <c r="AH419" s="22">
        <f>(Q419/AE419)*100</f>
        <v>0.5463324818418616</v>
      </c>
      <c r="AI419" s="22">
        <f>(S419/AE419)*100</f>
        <v>0.5463324818418616</v>
      </c>
      <c r="AJ419" s="22">
        <f t="shared" si="90"/>
        <v>1.5090000000000001</v>
      </c>
    </row>
    <row r="420" spans="1:36" ht="12.75">
      <c r="A420" s="13" t="s">
        <v>878</v>
      </c>
      <c r="B420" s="14" t="s">
        <v>879</v>
      </c>
      <c r="C420" s="15" t="s">
        <v>871</v>
      </c>
      <c r="D420" s="16"/>
      <c r="E420" s="35">
        <v>2702326362</v>
      </c>
      <c r="F420" s="33">
        <v>43.56</v>
      </c>
      <c r="G420" s="19">
        <f t="shared" si="78"/>
        <v>0.43560000000000004</v>
      </c>
      <c r="H420" s="17">
        <v>16372663.44</v>
      </c>
      <c r="I420" s="17">
        <v>1923580.62</v>
      </c>
      <c r="J420" s="17">
        <v>787699.79</v>
      </c>
      <c r="K420" s="17">
        <v>774274.23</v>
      </c>
      <c r="L420" s="20">
        <f t="shared" si="79"/>
        <v>19858218.08</v>
      </c>
      <c r="M420" s="17">
        <v>26347767</v>
      </c>
      <c r="N420" s="17">
        <v>18032682.48</v>
      </c>
      <c r="O420" s="17">
        <v>0</v>
      </c>
      <c r="P420" s="20">
        <f t="shared" si="80"/>
        <v>44380449.480000004</v>
      </c>
      <c r="Q420" s="17">
        <v>25917621.82</v>
      </c>
      <c r="R420" s="17">
        <v>270233</v>
      </c>
      <c r="S420" s="21">
        <f t="shared" si="81"/>
        <v>26187854.82</v>
      </c>
      <c r="T420" s="20">
        <f t="shared" si="82"/>
        <v>90426522.38</v>
      </c>
      <c r="U420" s="22">
        <f t="shared" si="83"/>
        <v>0.9590855562249072</v>
      </c>
      <c r="V420" s="22">
        <f t="shared" si="84"/>
        <v>0.010000013462474597</v>
      </c>
      <c r="W420" s="22">
        <f t="shared" si="85"/>
        <v>0.9690855696873819</v>
      </c>
      <c r="X420" s="23">
        <f t="shared" si="86"/>
        <v>1.6423053153044733</v>
      </c>
      <c r="Y420" s="23">
        <f t="shared" si="87"/>
        <v>0.7348563948176441</v>
      </c>
      <c r="Z420" s="24"/>
      <c r="AA420" s="23">
        <f t="shared" si="88"/>
        <v>3.346247279809499</v>
      </c>
      <c r="AB420" s="34">
        <v>109215.56311446629</v>
      </c>
      <c r="AC420" s="26">
        <f t="shared" si="89"/>
        <v>3654.622809846455</v>
      </c>
      <c r="AD420" s="28"/>
      <c r="AE420" s="29">
        <f>E420/G420</f>
        <v>6203687699.724517</v>
      </c>
      <c r="AF420" s="22">
        <f>(L420/AE420)*100</f>
        <v>0.3201034455825658</v>
      </c>
      <c r="AG420" s="22">
        <f>(P420/AE420)*100</f>
        <v>0.7153881953466287</v>
      </c>
      <c r="AH420" s="22">
        <f>(Q420/AE420)*100</f>
        <v>0.41777766829156965</v>
      </c>
      <c r="AI420" s="22">
        <f>(S420/AE420)*100</f>
        <v>0.4221336741558236</v>
      </c>
      <c r="AJ420" s="22">
        <f t="shared" si="90"/>
        <v>1.4569999999999999</v>
      </c>
    </row>
    <row r="421" spans="1:36" ht="12.75">
      <c r="A421" s="13" t="s">
        <v>880</v>
      </c>
      <c r="B421" s="14" t="s">
        <v>881</v>
      </c>
      <c r="C421" s="15" t="s">
        <v>871</v>
      </c>
      <c r="D421" s="16"/>
      <c r="E421" s="35">
        <v>4715149323</v>
      </c>
      <c r="F421" s="33">
        <v>37.28</v>
      </c>
      <c r="G421" s="19">
        <f t="shared" si="78"/>
        <v>0.3728</v>
      </c>
      <c r="H421" s="17">
        <v>33030446.53</v>
      </c>
      <c r="I421" s="17">
        <v>3880656.87</v>
      </c>
      <c r="J421" s="17">
        <v>1589119.98</v>
      </c>
      <c r="K421" s="17">
        <v>1562032.31</v>
      </c>
      <c r="L421" s="20">
        <f t="shared" si="79"/>
        <v>40062255.69</v>
      </c>
      <c r="M421" s="17">
        <v>93644431</v>
      </c>
      <c r="N421" s="17">
        <v>0</v>
      </c>
      <c r="O421" s="17">
        <v>0</v>
      </c>
      <c r="P421" s="20">
        <f t="shared" si="80"/>
        <v>93644431</v>
      </c>
      <c r="Q421" s="17">
        <v>48960127</v>
      </c>
      <c r="R421" s="17">
        <v>471515</v>
      </c>
      <c r="S421" s="21">
        <f t="shared" si="81"/>
        <v>49431642</v>
      </c>
      <c r="T421" s="20">
        <f t="shared" si="82"/>
        <v>183138328.69</v>
      </c>
      <c r="U421" s="22">
        <f t="shared" si="83"/>
        <v>1.038357931978478</v>
      </c>
      <c r="V421" s="22">
        <f t="shared" si="84"/>
        <v>0.010000001435797583</v>
      </c>
      <c r="W421" s="22">
        <f t="shared" si="85"/>
        <v>1.0483579334142754</v>
      </c>
      <c r="X421" s="23">
        <f t="shared" si="86"/>
        <v>1.986033200331798</v>
      </c>
      <c r="Y421" s="23">
        <f t="shared" si="87"/>
        <v>0.8496497766164169</v>
      </c>
      <c r="Z421" s="24"/>
      <c r="AA421" s="23">
        <f t="shared" si="88"/>
        <v>3.88404091036249</v>
      </c>
      <c r="AB421" s="34">
        <v>134707.18166939443</v>
      </c>
      <c r="AC421" s="26">
        <f t="shared" si="89"/>
        <v>5232.082045235601</v>
      </c>
      <c r="AD421" s="28"/>
      <c r="AE421" s="29">
        <f>E421/G421</f>
        <v>12647932733.369099</v>
      </c>
      <c r="AF421" s="22">
        <f>(L421/AE421)*100</f>
        <v>0.31674943672260025</v>
      </c>
      <c r="AG421" s="22">
        <f>(P421/AE421)*100</f>
        <v>0.7403931770836942</v>
      </c>
      <c r="AH421" s="22">
        <f>(Q421/AE421)*100</f>
        <v>0.3870998370415765</v>
      </c>
      <c r="AI421" s="22">
        <f>(S421/AE421)*100</f>
        <v>0.3908278375768419</v>
      </c>
      <c r="AJ421" s="22">
        <f t="shared" si="90"/>
        <v>1.448</v>
      </c>
    </row>
    <row r="422" spans="1:36" ht="12.75">
      <c r="A422" s="13" t="s">
        <v>882</v>
      </c>
      <c r="B422" s="14" t="s">
        <v>883</v>
      </c>
      <c r="C422" s="15" t="s">
        <v>871</v>
      </c>
      <c r="D422" s="32" t="s">
        <v>57</v>
      </c>
      <c r="E422" s="35">
        <v>17606762496</v>
      </c>
      <c r="F422" s="33">
        <v>102.01</v>
      </c>
      <c r="G422" s="19">
        <f t="shared" si="78"/>
        <v>1.0201</v>
      </c>
      <c r="H422" s="17">
        <v>44576098.12</v>
      </c>
      <c r="I422" s="17">
        <v>5237164.47</v>
      </c>
      <c r="J422" s="17">
        <v>2144623.15</v>
      </c>
      <c r="K422" s="17">
        <v>2108059.07</v>
      </c>
      <c r="L422" s="20">
        <f t="shared" si="79"/>
        <v>54065944.809999995</v>
      </c>
      <c r="M422" s="17">
        <v>0</v>
      </c>
      <c r="N422" s="17">
        <v>111706423.22</v>
      </c>
      <c r="O422" s="17">
        <v>0</v>
      </c>
      <c r="P422" s="20">
        <f t="shared" si="80"/>
        <v>111706423.22</v>
      </c>
      <c r="Q422" s="17">
        <v>48425150.68</v>
      </c>
      <c r="R422" s="17">
        <v>2641000</v>
      </c>
      <c r="S422" s="21">
        <f t="shared" si="81"/>
        <v>51066150.68</v>
      </c>
      <c r="T422" s="20">
        <f t="shared" si="82"/>
        <v>216838518.71</v>
      </c>
      <c r="U422" s="22">
        <f t="shared" si="83"/>
        <v>0.27503722328850344</v>
      </c>
      <c r="V422" s="22">
        <f t="shared" si="84"/>
        <v>0.01499991835864201</v>
      </c>
      <c r="W422" s="22">
        <f t="shared" si="85"/>
        <v>0.29003714164714545</v>
      </c>
      <c r="X422" s="23">
        <f t="shared" si="86"/>
        <v>0.6344518093282514</v>
      </c>
      <c r="Y422" s="23">
        <f t="shared" si="87"/>
        <v>0.3070748800200093</v>
      </c>
      <c r="Z422" s="24"/>
      <c r="AA422" s="23">
        <f t="shared" si="88"/>
        <v>1.2315638309954062</v>
      </c>
      <c r="AB422" s="34">
        <v>376778.16037611954</v>
      </c>
      <c r="AC422" s="26">
        <f t="shared" si="89"/>
        <v>4640.263546282154</v>
      </c>
      <c r="AD422" s="28"/>
      <c r="AE422" s="29">
        <f>E422/G422</f>
        <v>17259839717.674736</v>
      </c>
      <c r="AF422" s="22">
        <f>(L422/AE422)*100</f>
        <v>0.31324708510841154</v>
      </c>
      <c r="AG422" s="22">
        <f>(P422/AE422)*100</f>
        <v>0.6472042906957494</v>
      </c>
      <c r="AH422" s="22">
        <f>(Q422/AE422)*100</f>
        <v>0.2805654714766024</v>
      </c>
      <c r="AI422" s="22">
        <f>(S422/AE422)*100</f>
        <v>0.2958668881942531</v>
      </c>
      <c r="AJ422" s="22">
        <f t="shared" si="90"/>
        <v>1.256</v>
      </c>
    </row>
    <row r="423" spans="1:36" ht="12.75">
      <c r="A423" s="13" t="s">
        <v>884</v>
      </c>
      <c r="B423" s="14" t="s">
        <v>885</v>
      </c>
      <c r="C423" s="15" t="s">
        <v>871</v>
      </c>
      <c r="D423" s="32"/>
      <c r="E423" s="35">
        <v>284799535</v>
      </c>
      <c r="F423" s="33">
        <v>101.87</v>
      </c>
      <c r="G423" s="19">
        <f t="shared" si="78"/>
        <v>1.0187</v>
      </c>
      <c r="H423" s="17">
        <v>780318.91</v>
      </c>
      <c r="I423" s="17">
        <v>91677.53</v>
      </c>
      <c r="J423" s="17">
        <v>37542.38</v>
      </c>
      <c r="K423" s="17">
        <v>36901.79</v>
      </c>
      <c r="L423" s="20">
        <f t="shared" si="79"/>
        <v>946440.6100000001</v>
      </c>
      <c r="M423" s="17">
        <v>1570589</v>
      </c>
      <c r="N423" s="17">
        <v>1394285.62</v>
      </c>
      <c r="O423" s="17">
        <v>0</v>
      </c>
      <c r="P423" s="20">
        <f t="shared" si="80"/>
        <v>2964874.62</v>
      </c>
      <c r="Q423" s="17">
        <v>806000</v>
      </c>
      <c r="R423" s="17">
        <v>0</v>
      </c>
      <c r="S423" s="21">
        <f t="shared" si="81"/>
        <v>806000</v>
      </c>
      <c r="T423" s="20">
        <f t="shared" si="82"/>
        <v>4717315.23</v>
      </c>
      <c r="U423" s="22">
        <f t="shared" si="83"/>
        <v>0.28300608004855066</v>
      </c>
      <c r="V423" s="22">
        <f t="shared" si="84"/>
        <v>0</v>
      </c>
      <c r="W423" s="22">
        <f t="shared" si="85"/>
        <v>0.28300608004855066</v>
      </c>
      <c r="X423" s="23">
        <f t="shared" si="86"/>
        <v>1.0410391365280844</v>
      </c>
      <c r="Y423" s="23">
        <f t="shared" si="87"/>
        <v>0.3323181724998252</v>
      </c>
      <c r="Z423" s="24"/>
      <c r="AA423" s="23">
        <f t="shared" si="88"/>
        <v>1.6563633890764606</v>
      </c>
      <c r="AB423" s="34">
        <v>298427.7936962751</v>
      </c>
      <c r="AC423" s="26">
        <f t="shared" si="89"/>
        <v>4943.04871761373</v>
      </c>
      <c r="AD423" s="28"/>
      <c r="AE423" s="29">
        <f>E423/G423</f>
        <v>279571547.06979483</v>
      </c>
      <c r="AF423" s="22">
        <f>(L423/AE423)*100</f>
        <v>0.33853252232557196</v>
      </c>
      <c r="AG423" s="22">
        <f>(P423/AE423)*100</f>
        <v>1.0605065683811599</v>
      </c>
      <c r="AH423" s="22">
        <f>(Q423/AE423)*100</f>
        <v>0.28829829374545857</v>
      </c>
      <c r="AI423" s="22">
        <f>(S423/AE423)*100</f>
        <v>0.28829829374545857</v>
      </c>
      <c r="AJ423" s="22">
        <f t="shared" si="90"/>
        <v>1.688</v>
      </c>
    </row>
    <row r="424" spans="1:36" ht="12.75">
      <c r="A424" s="13" t="s">
        <v>886</v>
      </c>
      <c r="B424" s="14" t="s">
        <v>887</v>
      </c>
      <c r="C424" s="15" t="s">
        <v>871</v>
      </c>
      <c r="D424" s="16"/>
      <c r="E424" s="35">
        <v>1372843906</v>
      </c>
      <c r="F424" s="33">
        <v>94.68</v>
      </c>
      <c r="G424" s="19">
        <f t="shared" si="78"/>
        <v>0.9468000000000001</v>
      </c>
      <c r="H424" s="17">
        <v>3568614.13</v>
      </c>
      <c r="I424" s="17">
        <v>419266.91</v>
      </c>
      <c r="J424" s="17">
        <v>0</v>
      </c>
      <c r="K424" s="17">
        <v>168762.13</v>
      </c>
      <c r="L424" s="20">
        <f t="shared" si="79"/>
        <v>4156643.17</v>
      </c>
      <c r="M424" s="17">
        <v>0</v>
      </c>
      <c r="N424" s="17">
        <v>2335276.3</v>
      </c>
      <c r="O424" s="17">
        <v>525714.03</v>
      </c>
      <c r="P424" s="20">
        <f t="shared" si="80"/>
        <v>2860990.33</v>
      </c>
      <c r="Q424" s="17">
        <v>2781296.17</v>
      </c>
      <c r="R424" s="17">
        <v>0</v>
      </c>
      <c r="S424" s="21">
        <f t="shared" si="81"/>
        <v>2781296.17</v>
      </c>
      <c r="T424" s="20">
        <f t="shared" si="82"/>
        <v>9798929.67</v>
      </c>
      <c r="U424" s="22">
        <f t="shared" si="83"/>
        <v>0.2025937659659903</v>
      </c>
      <c r="V424" s="22">
        <f t="shared" si="84"/>
        <v>0</v>
      </c>
      <c r="W424" s="22">
        <f t="shared" si="85"/>
        <v>0.2025937659659903</v>
      </c>
      <c r="X424" s="23">
        <f t="shared" si="86"/>
        <v>0.20839880757718135</v>
      </c>
      <c r="Y424" s="23">
        <f t="shared" si="87"/>
        <v>0.30277609507049086</v>
      </c>
      <c r="Z424" s="24"/>
      <c r="AA424" s="23">
        <f t="shared" si="88"/>
        <v>0.7137686686136625</v>
      </c>
      <c r="AB424" s="34">
        <v>1123157.1549534292</v>
      </c>
      <c r="AC424" s="26">
        <f t="shared" si="89"/>
        <v>8016.7438713501815</v>
      </c>
      <c r="AD424" s="28"/>
      <c r="AE424" s="29">
        <f>E424/G424</f>
        <v>1449983001.6899028</v>
      </c>
      <c r="AF424" s="22">
        <f>(L424/AE424)*100</f>
        <v>0.28666840681274075</v>
      </c>
      <c r="AG424" s="22">
        <f>(P424/AE424)*100</f>
        <v>0.1973119910140753</v>
      </c>
      <c r="AH424" s="22">
        <f>(Q424/AE424)*100</f>
        <v>0.19181577761659963</v>
      </c>
      <c r="AI424" s="22">
        <f>(S424/AE424)*100</f>
        <v>0.19181577761659963</v>
      </c>
      <c r="AJ424" s="22">
        <f t="shared" si="90"/>
        <v>0.6759999999999999</v>
      </c>
    </row>
    <row r="425" spans="1:36" ht="12.75">
      <c r="A425" s="13" t="s">
        <v>888</v>
      </c>
      <c r="B425" s="14" t="s">
        <v>889</v>
      </c>
      <c r="C425" s="15" t="s">
        <v>871</v>
      </c>
      <c r="D425" s="32"/>
      <c r="E425" s="35">
        <v>352109493</v>
      </c>
      <c r="F425" s="33">
        <v>79.66</v>
      </c>
      <c r="G425" s="19">
        <f t="shared" si="78"/>
        <v>0.7966</v>
      </c>
      <c r="H425" s="17">
        <v>1131242.5</v>
      </c>
      <c r="I425" s="17">
        <v>132906.7</v>
      </c>
      <c r="J425" s="17">
        <v>54424.8</v>
      </c>
      <c r="K425" s="17">
        <v>53497.21</v>
      </c>
      <c r="L425" s="20">
        <f t="shared" si="79"/>
        <v>1372071.21</v>
      </c>
      <c r="M425" s="17">
        <v>1685604</v>
      </c>
      <c r="N425" s="17">
        <v>1063445.64</v>
      </c>
      <c r="O425" s="17">
        <v>0</v>
      </c>
      <c r="P425" s="20">
        <f t="shared" si="80"/>
        <v>2749049.6399999997</v>
      </c>
      <c r="Q425" s="17">
        <v>1494109.34</v>
      </c>
      <c r="R425" s="17">
        <v>0</v>
      </c>
      <c r="S425" s="21">
        <f t="shared" si="81"/>
        <v>1494109.34</v>
      </c>
      <c r="T425" s="20">
        <f t="shared" si="82"/>
        <v>5615230.1899999995</v>
      </c>
      <c r="U425" s="22">
        <f t="shared" si="83"/>
        <v>0.42433088846031203</v>
      </c>
      <c r="V425" s="22">
        <f t="shared" si="84"/>
        <v>0</v>
      </c>
      <c r="W425" s="22">
        <f t="shared" si="85"/>
        <v>0.42433088846031203</v>
      </c>
      <c r="X425" s="23">
        <f t="shared" si="86"/>
        <v>0.7807371555301974</v>
      </c>
      <c r="Y425" s="23">
        <f t="shared" si="87"/>
        <v>0.38967174622582523</v>
      </c>
      <c r="Z425" s="24"/>
      <c r="AA425" s="23">
        <f t="shared" si="88"/>
        <v>1.5947397902163347</v>
      </c>
      <c r="AB425" s="34">
        <v>388027.47524752474</v>
      </c>
      <c r="AC425" s="26">
        <f t="shared" si="89"/>
        <v>6188.028544744116</v>
      </c>
      <c r="AD425" s="28"/>
      <c r="AE425" s="29">
        <f>E425/G425</f>
        <v>442015431.8353</v>
      </c>
      <c r="AF425" s="22">
        <f>(L425/AE425)*100</f>
        <v>0.3104125130434924</v>
      </c>
      <c r="AG425" s="22">
        <f>(P425/AE425)*100</f>
        <v>0.6219352180953552</v>
      </c>
      <c r="AH425" s="22">
        <f>(Q425/AE425)*100</f>
        <v>0.33802198574748454</v>
      </c>
      <c r="AI425" s="22">
        <f>(S425/AE425)*100</f>
        <v>0.33802198574748454</v>
      </c>
      <c r="AJ425" s="22">
        <f t="shared" si="90"/>
        <v>1.27</v>
      </c>
    </row>
    <row r="426" spans="1:36" ht="12.75">
      <c r="A426" s="13" t="s">
        <v>890</v>
      </c>
      <c r="B426" s="14" t="s">
        <v>891</v>
      </c>
      <c r="C426" s="15" t="s">
        <v>871</v>
      </c>
      <c r="D426" s="16" t="s">
        <v>57</v>
      </c>
      <c r="E426" s="35">
        <v>6764152857</v>
      </c>
      <c r="F426" s="33">
        <v>94.93</v>
      </c>
      <c r="G426" s="19">
        <f t="shared" si="78"/>
        <v>0.9493</v>
      </c>
      <c r="H426" s="17">
        <v>19192491.41</v>
      </c>
      <c r="I426" s="17">
        <v>2254869.84</v>
      </c>
      <c r="J426" s="17">
        <v>923370.08</v>
      </c>
      <c r="K426" s="17">
        <v>907626.89</v>
      </c>
      <c r="L426" s="20">
        <f t="shared" si="79"/>
        <v>23278358.22</v>
      </c>
      <c r="M426" s="17">
        <v>69925928</v>
      </c>
      <c r="N426" s="17">
        <v>0</v>
      </c>
      <c r="O426" s="17">
        <v>0</v>
      </c>
      <c r="P426" s="20">
        <f t="shared" si="80"/>
        <v>69925928</v>
      </c>
      <c r="Q426" s="17">
        <v>24453967.42</v>
      </c>
      <c r="R426" s="17">
        <v>2029245.86</v>
      </c>
      <c r="S426" s="21">
        <f t="shared" si="81"/>
        <v>26483213.28</v>
      </c>
      <c r="T426" s="20">
        <f t="shared" si="82"/>
        <v>119687499.5</v>
      </c>
      <c r="U426" s="22">
        <f t="shared" si="83"/>
        <v>0.36152298649923903</v>
      </c>
      <c r="V426" s="22">
        <f t="shared" si="84"/>
        <v>0.03000000004287307</v>
      </c>
      <c r="W426" s="22">
        <f t="shared" si="85"/>
        <v>0.3915229865421121</v>
      </c>
      <c r="X426" s="23">
        <f t="shared" si="86"/>
        <v>1.0337721438041714</v>
      </c>
      <c r="Y426" s="23">
        <f t="shared" si="87"/>
        <v>0.3441429948749604</v>
      </c>
      <c r="Z426" s="24"/>
      <c r="AA426" s="23">
        <f t="shared" si="88"/>
        <v>1.7694381252212437</v>
      </c>
      <c r="AB426" s="34">
        <v>332960.4159465376</v>
      </c>
      <c r="AC426" s="26">
        <f t="shared" si="89"/>
        <v>5891.52854165327</v>
      </c>
      <c r="AD426" s="28"/>
      <c r="AE426" s="29">
        <f>E426/G426</f>
        <v>7125411205.098494</v>
      </c>
      <c r="AF426" s="22">
        <f>(L426/AE426)*100</f>
        <v>0.3266949450347999</v>
      </c>
      <c r="AG426" s="22">
        <f>(P426/AE426)*100</f>
        <v>0.9813598961132998</v>
      </c>
      <c r="AH426" s="22">
        <f>(Q426/AE426)*100</f>
        <v>0.3431937710837276</v>
      </c>
      <c r="AI426" s="22">
        <f>(S426/AE426)*100</f>
        <v>0.371672771124427</v>
      </c>
      <c r="AJ426" s="22">
        <f t="shared" si="90"/>
        <v>1.6800000000000002</v>
      </c>
    </row>
    <row r="427" spans="1:36" ht="12.75">
      <c r="A427" s="13" t="s">
        <v>892</v>
      </c>
      <c r="B427" s="14" t="s">
        <v>893</v>
      </c>
      <c r="C427" s="15" t="s">
        <v>871</v>
      </c>
      <c r="D427" s="16" t="s">
        <v>57</v>
      </c>
      <c r="E427" s="35">
        <v>4298651376</v>
      </c>
      <c r="F427" s="33">
        <v>100.4</v>
      </c>
      <c r="G427" s="19">
        <f t="shared" si="78"/>
        <v>1.004</v>
      </c>
      <c r="H427" s="17">
        <v>11315878.05</v>
      </c>
      <c r="I427" s="17">
        <v>1329471.24</v>
      </c>
      <c r="J427" s="17">
        <v>544413.36</v>
      </c>
      <c r="K427" s="17">
        <v>535135.84</v>
      </c>
      <c r="L427" s="20">
        <f t="shared" si="79"/>
        <v>13724898.49</v>
      </c>
      <c r="M427" s="17">
        <v>39817882</v>
      </c>
      <c r="N427" s="17">
        <v>0</v>
      </c>
      <c r="O427" s="17">
        <v>0</v>
      </c>
      <c r="P427" s="20">
        <f t="shared" si="80"/>
        <v>39817882</v>
      </c>
      <c r="Q427" s="17">
        <v>7130627.07</v>
      </c>
      <c r="R427" s="17">
        <v>0</v>
      </c>
      <c r="S427" s="21">
        <f t="shared" si="81"/>
        <v>7130627.07</v>
      </c>
      <c r="T427" s="20">
        <f t="shared" si="82"/>
        <v>60673407.56</v>
      </c>
      <c r="U427" s="22">
        <f t="shared" si="83"/>
        <v>0.16588056221100728</v>
      </c>
      <c r="V427" s="22">
        <f t="shared" si="84"/>
        <v>0</v>
      </c>
      <c r="W427" s="22">
        <f t="shared" si="85"/>
        <v>0.16588056221100728</v>
      </c>
      <c r="X427" s="23">
        <f t="shared" si="86"/>
        <v>0.9262877706787079</v>
      </c>
      <c r="Y427" s="23">
        <f t="shared" si="87"/>
        <v>0.31928382391342824</v>
      </c>
      <c r="Z427" s="24"/>
      <c r="AA427" s="23">
        <f t="shared" si="88"/>
        <v>1.4114521568031435</v>
      </c>
      <c r="AB427" s="34">
        <v>318901.03302136675</v>
      </c>
      <c r="AC427" s="26">
        <f t="shared" si="89"/>
        <v>4501.135508647586</v>
      </c>
      <c r="AD427" s="28"/>
      <c r="AE427" s="29">
        <f>E427/G427</f>
        <v>4281525274.9003983</v>
      </c>
      <c r="AF427" s="22">
        <f>(L427/AE427)*100</f>
        <v>0.320560959209082</v>
      </c>
      <c r="AG427" s="22">
        <f>(P427/AE427)*100</f>
        <v>0.9299929217614227</v>
      </c>
      <c r="AH427" s="22">
        <f>(Q427/AE427)*100</f>
        <v>0.1665440844598513</v>
      </c>
      <c r="AI427" s="22">
        <f>(S427/AE427)*100</f>
        <v>0.1665440844598513</v>
      </c>
      <c r="AJ427" s="22">
        <f t="shared" si="90"/>
        <v>1.4180000000000001</v>
      </c>
    </row>
    <row r="428" spans="1:36" ht="12.75">
      <c r="A428" s="13" t="s">
        <v>894</v>
      </c>
      <c r="B428" s="14" t="s">
        <v>895</v>
      </c>
      <c r="C428" s="15" t="s">
        <v>871</v>
      </c>
      <c r="D428" s="16"/>
      <c r="E428" s="35">
        <v>191280472</v>
      </c>
      <c r="F428" s="33">
        <v>94.25</v>
      </c>
      <c r="G428" s="19">
        <f t="shared" si="78"/>
        <v>0.9425</v>
      </c>
      <c r="H428" s="17">
        <v>500710.81</v>
      </c>
      <c r="I428" s="17">
        <v>58827.2</v>
      </c>
      <c r="J428" s="17">
        <v>24089.5</v>
      </c>
      <c r="K428" s="17">
        <v>23678.95</v>
      </c>
      <c r="L428" s="20">
        <f t="shared" si="79"/>
        <v>607306.46</v>
      </c>
      <c r="M428" s="17">
        <v>1037484</v>
      </c>
      <c r="N428" s="17">
        <v>0</v>
      </c>
      <c r="O428" s="17">
        <v>0</v>
      </c>
      <c r="P428" s="20">
        <f t="shared" si="80"/>
        <v>1037484</v>
      </c>
      <c r="Q428" s="17">
        <v>1757591.24</v>
      </c>
      <c r="R428" s="17">
        <v>0</v>
      </c>
      <c r="S428" s="21">
        <f t="shared" si="81"/>
        <v>1757591.24</v>
      </c>
      <c r="T428" s="20">
        <f t="shared" si="82"/>
        <v>3402381.7</v>
      </c>
      <c r="U428" s="22">
        <f t="shared" si="83"/>
        <v>0.918855553639579</v>
      </c>
      <c r="V428" s="22">
        <f t="shared" si="84"/>
        <v>0</v>
      </c>
      <c r="W428" s="22">
        <f t="shared" si="85"/>
        <v>0.918855553639579</v>
      </c>
      <c r="X428" s="23">
        <f t="shared" si="86"/>
        <v>0.5423888749082552</v>
      </c>
      <c r="Y428" s="23">
        <f t="shared" si="87"/>
        <v>0.317495274687528</v>
      </c>
      <c r="Z428" s="24"/>
      <c r="AA428" s="23">
        <f t="shared" si="88"/>
        <v>1.7787397032353622</v>
      </c>
      <c r="AB428" s="34">
        <v>222498.1507823613</v>
      </c>
      <c r="AC428" s="26">
        <f t="shared" si="89"/>
        <v>3957.662946930342</v>
      </c>
      <c r="AD428" s="28"/>
      <c r="AE428" s="29">
        <f>E428/G428</f>
        <v>202950102.91777188</v>
      </c>
      <c r="AF428" s="22">
        <f>(L428/AE428)*100</f>
        <v>0.2992392963929951</v>
      </c>
      <c r="AG428" s="22">
        <f>(P428/AE428)*100</f>
        <v>0.5112015146010305</v>
      </c>
      <c r="AH428" s="22">
        <f>(Q428/AE428)*100</f>
        <v>0.8660213593053033</v>
      </c>
      <c r="AI428" s="22">
        <f>(S428/AE428)*100</f>
        <v>0.8660213593053033</v>
      </c>
      <c r="AJ428" s="22">
        <f t="shared" si="90"/>
        <v>1.6760000000000002</v>
      </c>
    </row>
    <row r="429" spans="1:36" ht="12.75">
      <c r="A429" s="13" t="s">
        <v>896</v>
      </c>
      <c r="B429" s="14" t="s">
        <v>897</v>
      </c>
      <c r="C429" s="15" t="s">
        <v>871</v>
      </c>
      <c r="D429" s="16"/>
      <c r="E429" s="35">
        <v>7873933936</v>
      </c>
      <c r="F429" s="33">
        <v>96.14</v>
      </c>
      <c r="G429" s="19">
        <f t="shared" si="78"/>
        <v>0.9614</v>
      </c>
      <c r="H429" s="17">
        <v>20718422.93</v>
      </c>
      <c r="I429" s="17">
        <v>2434934.13</v>
      </c>
      <c r="J429" s="17">
        <v>997249.2</v>
      </c>
      <c r="K429" s="17">
        <v>980227.7</v>
      </c>
      <c r="L429" s="20">
        <f t="shared" si="79"/>
        <v>25130833.959999997</v>
      </c>
      <c r="M429" s="17">
        <v>72835700</v>
      </c>
      <c r="N429" s="17">
        <v>0</v>
      </c>
      <c r="O429" s="17">
        <v>0</v>
      </c>
      <c r="P429" s="20">
        <f t="shared" si="80"/>
        <v>72835700</v>
      </c>
      <c r="Q429" s="17">
        <v>43589613.58</v>
      </c>
      <c r="R429" s="17">
        <v>0</v>
      </c>
      <c r="S429" s="21">
        <f t="shared" si="81"/>
        <v>43589613.58</v>
      </c>
      <c r="T429" s="20">
        <f t="shared" si="82"/>
        <v>141556147.54</v>
      </c>
      <c r="U429" s="22">
        <f t="shared" si="83"/>
        <v>0.5535938443769031</v>
      </c>
      <c r="V429" s="22">
        <f t="shared" si="84"/>
        <v>0</v>
      </c>
      <c r="W429" s="22">
        <f t="shared" si="85"/>
        <v>0.5535938443769031</v>
      </c>
      <c r="X429" s="23">
        <f t="shared" si="86"/>
        <v>0.9250230011073844</v>
      </c>
      <c r="Y429" s="23">
        <f t="shared" si="87"/>
        <v>0.31916490745624154</v>
      </c>
      <c r="Z429" s="24"/>
      <c r="AA429" s="23">
        <f t="shared" si="88"/>
        <v>1.797781752940529</v>
      </c>
      <c r="AB429" s="34">
        <v>294958.01779433066</v>
      </c>
      <c r="AC429" s="26">
        <f t="shared" si="89"/>
        <v>5302.701422741556</v>
      </c>
      <c r="AD429" s="28"/>
      <c r="AE429" s="29">
        <f>E429/G429</f>
        <v>8190070663.615561</v>
      </c>
      <c r="AF429" s="22">
        <f>(L429/AE429)*100</f>
        <v>0.3068451420284306</v>
      </c>
      <c r="AG429" s="22">
        <f>(P429/AE429)*100</f>
        <v>0.8893171132646394</v>
      </c>
      <c r="AH429" s="22">
        <f>(Q429/AE429)*100</f>
        <v>0.5322251219839546</v>
      </c>
      <c r="AI429" s="22">
        <f>(S429/AE429)*100</f>
        <v>0.5322251219839546</v>
      </c>
      <c r="AJ429" s="22">
        <f t="shared" si="90"/>
        <v>1.728</v>
      </c>
    </row>
    <row r="430" spans="1:36" ht="12.75">
      <c r="A430" s="13" t="s">
        <v>898</v>
      </c>
      <c r="B430" s="14" t="s">
        <v>899</v>
      </c>
      <c r="C430" s="15" t="s">
        <v>871</v>
      </c>
      <c r="D430" s="32"/>
      <c r="E430" s="35">
        <v>1822274563</v>
      </c>
      <c r="F430" s="33">
        <v>77.25</v>
      </c>
      <c r="G430" s="19">
        <f t="shared" si="78"/>
        <v>0.7725</v>
      </c>
      <c r="H430" s="17">
        <v>6173148.22</v>
      </c>
      <c r="I430" s="17">
        <v>725266.93</v>
      </c>
      <c r="J430" s="17">
        <v>296993.81</v>
      </c>
      <c r="K430" s="17">
        <v>291932.29</v>
      </c>
      <c r="L430" s="20">
        <f t="shared" si="79"/>
        <v>7487341.249999999</v>
      </c>
      <c r="M430" s="17">
        <v>3291058</v>
      </c>
      <c r="N430" s="17">
        <v>0</v>
      </c>
      <c r="O430" s="17">
        <v>0</v>
      </c>
      <c r="P430" s="20">
        <f t="shared" si="80"/>
        <v>3291058</v>
      </c>
      <c r="Q430" s="17">
        <v>4701662.63</v>
      </c>
      <c r="R430" s="17">
        <v>0</v>
      </c>
      <c r="S430" s="21">
        <f t="shared" si="81"/>
        <v>4701662.63</v>
      </c>
      <c r="T430" s="20">
        <f t="shared" si="82"/>
        <v>15480061.879999999</v>
      </c>
      <c r="U430" s="22">
        <f t="shared" si="83"/>
        <v>0.25801066016416757</v>
      </c>
      <c r="V430" s="22">
        <f t="shared" si="84"/>
        <v>0</v>
      </c>
      <c r="W430" s="22">
        <f t="shared" si="85"/>
        <v>0.25801066016416757</v>
      </c>
      <c r="X430" s="23">
        <f t="shared" si="86"/>
        <v>0.18060165393418817</v>
      </c>
      <c r="Y430" s="23">
        <f t="shared" si="87"/>
        <v>0.41087887643416543</v>
      </c>
      <c r="Z430" s="24"/>
      <c r="AA430" s="23">
        <f t="shared" si="88"/>
        <v>0.8494911905325213</v>
      </c>
      <c r="AB430" s="34">
        <v>687689.8264984227</v>
      </c>
      <c r="AC430" s="26">
        <f t="shared" si="89"/>
        <v>5841.864494292481</v>
      </c>
      <c r="AD430" s="28"/>
      <c r="AE430" s="29">
        <f>E430/G430</f>
        <v>2358931473.1391587</v>
      </c>
      <c r="AF430" s="22">
        <f>(L430/AE430)*100</f>
        <v>0.3174039320453928</v>
      </c>
      <c r="AG430" s="22">
        <f>(P430/AE430)*100</f>
        <v>0.13951477766416037</v>
      </c>
      <c r="AH430" s="22">
        <f>(Q430/AE430)*100</f>
        <v>0.19931323497681944</v>
      </c>
      <c r="AI430" s="22">
        <f>(S430/AE430)*100</f>
        <v>0.19931323497681944</v>
      </c>
      <c r="AJ430" s="22">
        <f t="shared" si="90"/>
        <v>0.656</v>
      </c>
    </row>
    <row r="431" spans="1:36" ht="12.75">
      <c r="A431" s="13" t="s">
        <v>900</v>
      </c>
      <c r="B431" s="14" t="s">
        <v>901</v>
      </c>
      <c r="C431" s="15" t="s">
        <v>871</v>
      </c>
      <c r="D431" s="32"/>
      <c r="E431" s="35">
        <v>3134737090</v>
      </c>
      <c r="F431" s="33">
        <v>103.97</v>
      </c>
      <c r="G431" s="19">
        <f t="shared" si="78"/>
        <v>1.0397</v>
      </c>
      <c r="H431" s="17">
        <v>7793116</v>
      </c>
      <c r="I431" s="17">
        <v>915591.7</v>
      </c>
      <c r="J431" s="17">
        <v>374934.04</v>
      </c>
      <c r="K431" s="17">
        <v>368541.17</v>
      </c>
      <c r="L431" s="20">
        <f t="shared" si="79"/>
        <v>9452182.909999998</v>
      </c>
      <c r="M431" s="17">
        <v>11197815</v>
      </c>
      <c r="N431" s="17">
        <v>12433284.6</v>
      </c>
      <c r="O431" s="17">
        <v>0</v>
      </c>
      <c r="P431" s="20">
        <f t="shared" si="80"/>
        <v>23631099.6</v>
      </c>
      <c r="Q431" s="17">
        <v>14140278</v>
      </c>
      <c r="R431" s="17">
        <v>313474</v>
      </c>
      <c r="S431" s="21">
        <f t="shared" si="81"/>
        <v>14453752</v>
      </c>
      <c r="T431" s="20">
        <f t="shared" si="82"/>
        <v>47537034.51</v>
      </c>
      <c r="U431" s="22">
        <f t="shared" si="83"/>
        <v>0.45108337937201615</v>
      </c>
      <c r="V431" s="22">
        <f t="shared" si="84"/>
        <v>0.010000009283075156</v>
      </c>
      <c r="W431" s="22">
        <f t="shared" si="85"/>
        <v>0.46108338865509135</v>
      </c>
      <c r="X431" s="23">
        <f t="shared" si="86"/>
        <v>0.7538463010306233</v>
      </c>
      <c r="Y431" s="23">
        <f t="shared" si="87"/>
        <v>0.30153032419060055</v>
      </c>
      <c r="Z431" s="24"/>
      <c r="AA431" s="23">
        <f t="shared" si="88"/>
        <v>1.5164600138763151</v>
      </c>
      <c r="AB431" s="34">
        <v>280878.91679167916</v>
      </c>
      <c r="AC431" s="26">
        <f t="shared" si="89"/>
        <v>4259.416460554741</v>
      </c>
      <c r="AD431" s="28"/>
      <c r="AE431" s="29">
        <f>E431/G431</f>
        <v>3015040001.9236317</v>
      </c>
      <c r="AF431" s="22">
        <f>(L431/AE431)*100</f>
        <v>0.31350107806096744</v>
      </c>
      <c r="AG431" s="22">
        <f>(P431/AE431)*100</f>
        <v>0.7837739991815392</v>
      </c>
      <c r="AH431" s="22">
        <f>(Q431/AE431)*100</f>
        <v>0.4689913895330852</v>
      </c>
      <c r="AI431" s="22">
        <f>(S431/AE431)*100</f>
        <v>0.47938839918469844</v>
      </c>
      <c r="AJ431" s="22">
        <f t="shared" si="90"/>
        <v>1.577</v>
      </c>
    </row>
    <row r="432" spans="1:36" ht="12.75">
      <c r="A432" s="13" t="s">
        <v>902</v>
      </c>
      <c r="B432" s="14" t="s">
        <v>903</v>
      </c>
      <c r="C432" s="15" t="s">
        <v>871</v>
      </c>
      <c r="D432" s="16"/>
      <c r="E432" s="35">
        <v>7457674019</v>
      </c>
      <c r="F432" s="33">
        <v>86.94</v>
      </c>
      <c r="G432" s="19">
        <f t="shared" si="78"/>
        <v>0.8694</v>
      </c>
      <c r="H432" s="17">
        <v>22284719.91</v>
      </c>
      <c r="I432" s="17">
        <v>2618173.35</v>
      </c>
      <c r="J432" s="17">
        <v>0</v>
      </c>
      <c r="K432" s="17">
        <v>1053860.07</v>
      </c>
      <c r="L432" s="20">
        <f t="shared" si="79"/>
        <v>25956753.330000002</v>
      </c>
      <c r="M432" s="17">
        <v>0</v>
      </c>
      <c r="N432" s="17">
        <v>15425391.12</v>
      </c>
      <c r="O432" s="17">
        <v>3282892.67</v>
      </c>
      <c r="P432" s="20">
        <f t="shared" si="80"/>
        <v>18708283.79</v>
      </c>
      <c r="Q432" s="17">
        <v>15779652.34</v>
      </c>
      <c r="R432" s="17">
        <v>0</v>
      </c>
      <c r="S432" s="21">
        <f t="shared" si="81"/>
        <v>15779652.34</v>
      </c>
      <c r="T432" s="20">
        <f t="shared" si="82"/>
        <v>60444689.46000001</v>
      </c>
      <c r="U432" s="22">
        <f t="shared" si="83"/>
        <v>0.21158946207353665</v>
      </c>
      <c r="V432" s="22">
        <f t="shared" si="84"/>
        <v>0</v>
      </c>
      <c r="W432" s="22">
        <f t="shared" si="85"/>
        <v>0.21158946207353665</v>
      </c>
      <c r="X432" s="23">
        <f t="shared" si="86"/>
        <v>0.25085950046001865</v>
      </c>
      <c r="Y432" s="23">
        <f t="shared" si="87"/>
        <v>0.3480542762243253</v>
      </c>
      <c r="Z432" s="24"/>
      <c r="AA432" s="23">
        <f t="shared" si="88"/>
        <v>0.8105032387578808</v>
      </c>
      <c r="AB432" s="34">
        <v>895474.3547777918</v>
      </c>
      <c r="AC432" s="26">
        <f t="shared" si="89"/>
        <v>7257.848647720239</v>
      </c>
      <c r="AD432" s="28"/>
      <c r="AE432" s="29">
        <f>E432/G432</f>
        <v>8577954933.287325</v>
      </c>
      <c r="AF432" s="22">
        <f>(L432/AE432)*100</f>
        <v>0.30259838774942843</v>
      </c>
      <c r="AG432" s="22">
        <f>(P432/AE432)*100</f>
        <v>0.21809724969994024</v>
      </c>
      <c r="AH432" s="22">
        <f>(Q432/AE432)*100</f>
        <v>0.18395587832673274</v>
      </c>
      <c r="AI432" s="22">
        <f>(S432/AE432)*100</f>
        <v>0.18395587832673274</v>
      </c>
      <c r="AJ432" s="22">
        <f t="shared" si="90"/>
        <v>0.7050000000000001</v>
      </c>
    </row>
    <row r="433" spans="1:36" ht="12.75">
      <c r="A433" s="13" t="s">
        <v>904</v>
      </c>
      <c r="B433" s="14" t="s">
        <v>905</v>
      </c>
      <c r="C433" s="15" t="s">
        <v>871</v>
      </c>
      <c r="D433" s="16" t="s">
        <v>97</v>
      </c>
      <c r="E433" s="35">
        <v>4083795239</v>
      </c>
      <c r="F433" s="33">
        <v>90.35</v>
      </c>
      <c r="G433" s="19">
        <f t="shared" si="78"/>
        <v>0.9035</v>
      </c>
      <c r="H433" s="17">
        <v>12118657.26</v>
      </c>
      <c r="I433" s="17">
        <v>1423813.51</v>
      </c>
      <c r="J433" s="17">
        <v>583055.98</v>
      </c>
      <c r="K433" s="17">
        <v>573116.21</v>
      </c>
      <c r="L433" s="20">
        <f t="shared" si="79"/>
        <v>14698642.96</v>
      </c>
      <c r="M433" s="17">
        <v>37193814.01</v>
      </c>
      <c r="N433" s="17">
        <v>0</v>
      </c>
      <c r="O433" s="17">
        <v>0</v>
      </c>
      <c r="P433" s="20">
        <f t="shared" si="80"/>
        <v>37193814.01</v>
      </c>
      <c r="Q433" s="17">
        <v>15968652</v>
      </c>
      <c r="R433" s="17">
        <v>408379</v>
      </c>
      <c r="S433" s="21">
        <f t="shared" si="81"/>
        <v>16377031</v>
      </c>
      <c r="T433" s="20">
        <f t="shared" si="82"/>
        <v>68269487.97</v>
      </c>
      <c r="U433" s="22">
        <f t="shared" si="83"/>
        <v>0.39102479594227274</v>
      </c>
      <c r="V433" s="22">
        <f t="shared" si="84"/>
        <v>0.009999987171247103</v>
      </c>
      <c r="W433" s="22">
        <f t="shared" si="85"/>
        <v>0.40102478311351986</v>
      </c>
      <c r="X433" s="23">
        <f t="shared" si="86"/>
        <v>0.9107658889163027</v>
      </c>
      <c r="Y433" s="23">
        <f t="shared" si="87"/>
        <v>0.3599260516205328</v>
      </c>
      <c r="Z433" s="24"/>
      <c r="AA433" s="23">
        <f t="shared" si="88"/>
        <v>1.6717167236503554</v>
      </c>
      <c r="AB433" s="34">
        <v>194188.66277877468</v>
      </c>
      <c r="AC433" s="26">
        <f t="shared" si="89"/>
        <v>3246.2843511057695</v>
      </c>
      <c r="AD433" s="28"/>
      <c r="AE433" s="29">
        <f>E433/G433</f>
        <v>4519972594.355285</v>
      </c>
      <c r="AF433" s="22">
        <f>(L433/AE433)*100</f>
        <v>0.3251931876391514</v>
      </c>
      <c r="AG433" s="22">
        <f>(P433/AE433)*100</f>
        <v>0.8228769806358796</v>
      </c>
      <c r="AH433" s="22">
        <f>(Q433/AE433)*100</f>
        <v>0.3532909031338435</v>
      </c>
      <c r="AI433" s="22">
        <f>(S433/AE433)*100</f>
        <v>0.3623258915430652</v>
      </c>
      <c r="AJ433" s="22">
        <f t="shared" si="90"/>
        <v>1.5099999999999998</v>
      </c>
    </row>
    <row r="434" spans="1:36" ht="12.75">
      <c r="A434" s="13" t="s">
        <v>906</v>
      </c>
      <c r="B434" s="14" t="s">
        <v>907</v>
      </c>
      <c r="C434" s="15" t="s">
        <v>871</v>
      </c>
      <c r="D434" s="16"/>
      <c r="E434" s="35">
        <v>1808816523</v>
      </c>
      <c r="F434" s="33">
        <v>109.74</v>
      </c>
      <c r="G434" s="19">
        <f t="shared" si="78"/>
        <v>1.0974</v>
      </c>
      <c r="H434" s="17">
        <v>4239169.44</v>
      </c>
      <c r="I434" s="17">
        <v>498048.35</v>
      </c>
      <c r="J434" s="17">
        <v>203952.65</v>
      </c>
      <c r="K434" s="17">
        <v>200473.11</v>
      </c>
      <c r="L434" s="20">
        <f t="shared" si="79"/>
        <v>5141643.550000001</v>
      </c>
      <c r="M434" s="17">
        <v>74000</v>
      </c>
      <c r="N434" s="17">
        <v>0</v>
      </c>
      <c r="O434" s="17">
        <v>0</v>
      </c>
      <c r="P434" s="20">
        <f t="shared" si="80"/>
        <v>74000</v>
      </c>
      <c r="Q434" s="17">
        <v>2758382.2</v>
      </c>
      <c r="R434" s="17">
        <v>0</v>
      </c>
      <c r="S434" s="21">
        <f t="shared" si="81"/>
        <v>2758382.2</v>
      </c>
      <c r="T434" s="20">
        <f t="shared" si="82"/>
        <v>7974025.750000001</v>
      </c>
      <c r="U434" s="22">
        <f t="shared" si="83"/>
        <v>0.15249651719374527</v>
      </c>
      <c r="V434" s="22">
        <f t="shared" si="84"/>
        <v>0</v>
      </c>
      <c r="W434" s="22">
        <f t="shared" si="85"/>
        <v>0.15249651719374527</v>
      </c>
      <c r="X434" s="23">
        <f t="shared" si="86"/>
        <v>0.004091072757189757</v>
      </c>
      <c r="Y434" s="23">
        <f t="shared" si="87"/>
        <v>0.28425456560250584</v>
      </c>
      <c r="Z434" s="24"/>
      <c r="AA434" s="23">
        <f t="shared" si="88"/>
        <v>0.4408421555534409</v>
      </c>
      <c r="AB434" s="34">
        <v>3329630.9751434033</v>
      </c>
      <c r="AC434" s="26">
        <f t="shared" si="89"/>
        <v>14678.416962797233</v>
      </c>
      <c r="AD434" s="28"/>
      <c r="AE434" s="29">
        <f>E434/G434</f>
        <v>1648274579.0049207</v>
      </c>
      <c r="AF434" s="22">
        <f>(L434/AE434)*100</f>
        <v>0.31194096029218993</v>
      </c>
      <c r="AG434" s="22">
        <f>(P434/AE434)*100</f>
        <v>0.00448954324374004</v>
      </c>
      <c r="AH434" s="22">
        <f>(Q434/AE434)*100</f>
        <v>0.16734967796841604</v>
      </c>
      <c r="AI434" s="22">
        <f>(S434/AE434)*100</f>
        <v>0.16734967796841604</v>
      </c>
      <c r="AJ434" s="22">
        <f t="shared" si="90"/>
        <v>0.483</v>
      </c>
    </row>
    <row r="435" spans="1:36" ht="12.75">
      <c r="A435" s="13" t="s">
        <v>908</v>
      </c>
      <c r="B435" s="14" t="s">
        <v>758</v>
      </c>
      <c r="C435" s="15" t="s">
        <v>871</v>
      </c>
      <c r="D435" s="16"/>
      <c r="E435" s="35">
        <v>1298829376</v>
      </c>
      <c r="F435" s="33">
        <v>90.17</v>
      </c>
      <c r="G435" s="19">
        <f t="shared" si="78"/>
        <v>0.9017000000000001</v>
      </c>
      <c r="H435" s="17">
        <v>3749752.41</v>
      </c>
      <c r="I435" s="17">
        <v>440548.38</v>
      </c>
      <c r="J435" s="17">
        <v>180403.9</v>
      </c>
      <c r="K435" s="17">
        <v>177328.28</v>
      </c>
      <c r="L435" s="20">
        <f t="shared" si="79"/>
        <v>4548032.970000001</v>
      </c>
      <c r="M435" s="17">
        <v>9537048</v>
      </c>
      <c r="N435" s="17">
        <v>0</v>
      </c>
      <c r="O435" s="17">
        <v>0</v>
      </c>
      <c r="P435" s="20">
        <f t="shared" si="80"/>
        <v>9537048</v>
      </c>
      <c r="Q435" s="17">
        <v>5494269.86</v>
      </c>
      <c r="R435" s="17">
        <v>389649</v>
      </c>
      <c r="S435" s="21">
        <f t="shared" si="81"/>
        <v>5883918.86</v>
      </c>
      <c r="T435" s="20">
        <f t="shared" si="82"/>
        <v>19968999.830000002</v>
      </c>
      <c r="U435" s="22">
        <f t="shared" si="83"/>
        <v>0.42301706148044504</v>
      </c>
      <c r="V435" s="22">
        <f t="shared" si="84"/>
        <v>0.030000014412978598</v>
      </c>
      <c r="W435" s="22">
        <f t="shared" si="85"/>
        <v>0.4530170758934236</v>
      </c>
      <c r="X435" s="23">
        <f t="shared" si="86"/>
        <v>0.7342802816310801</v>
      </c>
      <c r="Y435" s="23">
        <f t="shared" si="87"/>
        <v>0.35016400568383826</v>
      </c>
      <c r="Z435" s="24"/>
      <c r="AA435" s="23">
        <f t="shared" si="88"/>
        <v>1.5374613632083418</v>
      </c>
      <c r="AB435" s="34">
        <v>290029.9676697339</v>
      </c>
      <c r="AC435" s="26">
        <f t="shared" si="89"/>
        <v>4459.098694647804</v>
      </c>
      <c r="AD435" s="28"/>
      <c r="AE435" s="29">
        <f>E435/G435</f>
        <v>1440422952.2013972</v>
      </c>
      <c r="AF435" s="22">
        <f>(L435/AE435)*100</f>
        <v>0.31574288392511696</v>
      </c>
      <c r="AG435" s="22">
        <f>(P435/AE435)*100</f>
        <v>0.6621005299467451</v>
      </c>
      <c r="AH435" s="22">
        <f>(Q435/AE435)*100</f>
        <v>0.3814344843369173</v>
      </c>
      <c r="AI435" s="22">
        <f>(S435/AE435)*100</f>
        <v>0.40848549733310013</v>
      </c>
      <c r="AJ435" s="22">
        <f t="shared" si="90"/>
        <v>1.386</v>
      </c>
    </row>
    <row r="436" spans="1:36" ht="12.75">
      <c r="A436" s="13" t="s">
        <v>909</v>
      </c>
      <c r="B436" s="14" t="s">
        <v>910</v>
      </c>
      <c r="C436" s="15" t="s">
        <v>871</v>
      </c>
      <c r="D436" s="16"/>
      <c r="E436" s="35">
        <v>261940441</v>
      </c>
      <c r="F436" s="33">
        <v>91.03</v>
      </c>
      <c r="G436" s="19">
        <f t="shared" si="78"/>
        <v>0.9103</v>
      </c>
      <c r="H436" s="17">
        <v>732272.25</v>
      </c>
      <c r="I436" s="17">
        <v>86030.15</v>
      </c>
      <c r="J436" s="17">
        <v>35228.9</v>
      </c>
      <c r="K436" s="17">
        <v>34628.44</v>
      </c>
      <c r="L436" s="20">
        <f t="shared" si="79"/>
        <v>888159.74</v>
      </c>
      <c r="M436" s="17">
        <v>1588679</v>
      </c>
      <c r="N436" s="17">
        <v>859913.15</v>
      </c>
      <c r="O436" s="17">
        <v>0</v>
      </c>
      <c r="P436" s="20">
        <f t="shared" si="80"/>
        <v>2448592.15</v>
      </c>
      <c r="Q436" s="17">
        <v>1607558.95</v>
      </c>
      <c r="R436" s="17">
        <v>0</v>
      </c>
      <c r="S436" s="21">
        <f t="shared" si="81"/>
        <v>1607558.95</v>
      </c>
      <c r="T436" s="20">
        <f t="shared" si="82"/>
        <v>4944310.84</v>
      </c>
      <c r="U436" s="22">
        <f t="shared" si="83"/>
        <v>0.613711629965531</v>
      </c>
      <c r="V436" s="22">
        <f t="shared" si="84"/>
        <v>0</v>
      </c>
      <c r="W436" s="22">
        <f t="shared" si="85"/>
        <v>0.613711629965531</v>
      </c>
      <c r="X436" s="23">
        <f t="shared" si="86"/>
        <v>0.934789657012145</v>
      </c>
      <c r="Y436" s="23">
        <f t="shared" si="87"/>
        <v>0.3390693459205102</v>
      </c>
      <c r="Z436" s="24"/>
      <c r="AA436" s="23">
        <f t="shared" si="88"/>
        <v>1.887570632898186</v>
      </c>
      <c r="AB436" s="34">
        <v>241585.3448275862</v>
      </c>
      <c r="AC436" s="26">
        <f t="shared" si="89"/>
        <v>4560.0940223513335</v>
      </c>
      <c r="AD436" s="28"/>
      <c r="AE436" s="29">
        <f>E436/G436</f>
        <v>287751775.2389322</v>
      </c>
      <c r="AF436" s="22">
        <f>(L436/AE436)*100</f>
        <v>0.3086548255914405</v>
      </c>
      <c r="AG436" s="22">
        <f>(P436/AE436)*100</f>
        <v>0.8509390247781556</v>
      </c>
      <c r="AH436" s="22">
        <f>(Q436/AE436)*100</f>
        <v>0.5586616967576229</v>
      </c>
      <c r="AI436" s="22">
        <f>(S436/AE436)*100</f>
        <v>0.5586616967576229</v>
      </c>
      <c r="AJ436" s="22">
        <f t="shared" si="90"/>
        <v>1.7189999999999999</v>
      </c>
    </row>
    <row r="437" spans="1:36" ht="12.75">
      <c r="A437" s="13" t="s">
        <v>911</v>
      </c>
      <c r="B437" s="14" t="s">
        <v>912</v>
      </c>
      <c r="C437" s="15" t="s">
        <v>871</v>
      </c>
      <c r="D437" s="16"/>
      <c r="E437" s="35">
        <v>299603146</v>
      </c>
      <c r="F437" s="33">
        <v>94.23</v>
      </c>
      <c r="G437" s="19">
        <f t="shared" si="78"/>
        <v>0.9423</v>
      </c>
      <c r="H437" s="17">
        <v>832837.06</v>
      </c>
      <c r="I437" s="17">
        <v>97847.82</v>
      </c>
      <c r="J437" s="17">
        <v>40068.39</v>
      </c>
      <c r="K437" s="17">
        <v>39385.42</v>
      </c>
      <c r="L437" s="20">
        <f t="shared" si="79"/>
        <v>1010138.6900000002</v>
      </c>
      <c r="M437" s="17">
        <v>0</v>
      </c>
      <c r="N437" s="17">
        <v>2097868.52</v>
      </c>
      <c r="O437" s="17">
        <v>0</v>
      </c>
      <c r="P437" s="20">
        <f t="shared" si="80"/>
        <v>2097868.52</v>
      </c>
      <c r="Q437" s="17">
        <v>1393977.07</v>
      </c>
      <c r="R437" s="17">
        <v>0</v>
      </c>
      <c r="S437" s="21">
        <f t="shared" si="81"/>
        <v>1393977.07</v>
      </c>
      <c r="T437" s="20">
        <f t="shared" si="82"/>
        <v>4501984.28</v>
      </c>
      <c r="U437" s="22">
        <f t="shared" si="83"/>
        <v>0.4652745101681943</v>
      </c>
      <c r="V437" s="22">
        <f t="shared" si="84"/>
        <v>0</v>
      </c>
      <c r="W437" s="22">
        <f t="shared" si="85"/>
        <v>0.4652745101681943</v>
      </c>
      <c r="X437" s="23">
        <f t="shared" si="86"/>
        <v>0.700215784783515</v>
      </c>
      <c r="Y437" s="23">
        <f t="shared" si="87"/>
        <v>0.3371589062018729</v>
      </c>
      <c r="Z437" s="24"/>
      <c r="AA437" s="23">
        <f t="shared" si="88"/>
        <v>1.5026492011535821</v>
      </c>
      <c r="AB437" s="34">
        <v>326621.1604095563</v>
      </c>
      <c r="AC437" s="26">
        <f t="shared" si="89"/>
        <v>4907.9702576927575</v>
      </c>
      <c r="AD437" s="28"/>
      <c r="AE437" s="29">
        <f>E437/G437</f>
        <v>317948791.2554388</v>
      </c>
      <c r="AF437" s="22">
        <f>(L437/AE437)*100</f>
        <v>0.31770483731402477</v>
      </c>
      <c r="AG437" s="22">
        <f>(P437/AE437)*100</f>
        <v>0.6598133340015061</v>
      </c>
      <c r="AH437" s="22">
        <f>(Q437/AE437)*100</f>
        <v>0.43842817093148956</v>
      </c>
      <c r="AI437" s="22">
        <f>(S437/AE437)*100</f>
        <v>0.43842817093148956</v>
      </c>
      <c r="AJ437" s="22">
        <f t="shared" si="90"/>
        <v>1.416</v>
      </c>
    </row>
    <row r="438" spans="1:36" ht="12.75">
      <c r="A438" s="13" t="s">
        <v>913</v>
      </c>
      <c r="B438" s="14" t="s">
        <v>914</v>
      </c>
      <c r="C438" s="15" t="s">
        <v>871</v>
      </c>
      <c r="D438" s="16"/>
      <c r="E438" s="35">
        <v>1086944093</v>
      </c>
      <c r="F438" s="33">
        <v>107.75</v>
      </c>
      <c r="G438" s="19">
        <f t="shared" si="78"/>
        <v>1.0775</v>
      </c>
      <c r="H438" s="17">
        <v>2535396.07</v>
      </c>
      <c r="I438" s="17">
        <v>297876.05</v>
      </c>
      <c r="J438" s="17">
        <v>121980.94</v>
      </c>
      <c r="K438" s="17">
        <v>119900.78</v>
      </c>
      <c r="L438" s="20">
        <f t="shared" si="79"/>
        <v>3075153.8399999994</v>
      </c>
      <c r="M438" s="17">
        <v>10622332</v>
      </c>
      <c r="N438" s="17">
        <v>0</v>
      </c>
      <c r="O438" s="17">
        <v>0</v>
      </c>
      <c r="P438" s="20">
        <f t="shared" si="80"/>
        <v>10622332</v>
      </c>
      <c r="Q438" s="17">
        <v>1195512.93</v>
      </c>
      <c r="R438" s="17">
        <v>217398.62</v>
      </c>
      <c r="S438" s="21">
        <f t="shared" si="81"/>
        <v>1412911.5499999998</v>
      </c>
      <c r="T438" s="20">
        <f t="shared" si="82"/>
        <v>15110397.39</v>
      </c>
      <c r="U438" s="22">
        <f t="shared" si="83"/>
        <v>0.10998844721630038</v>
      </c>
      <c r="V438" s="22">
        <f t="shared" si="84"/>
        <v>0.02000090173911088</v>
      </c>
      <c r="W438" s="22">
        <f t="shared" si="85"/>
        <v>0.12998934895541125</v>
      </c>
      <c r="X438" s="23">
        <f t="shared" si="86"/>
        <v>0.9772657184862221</v>
      </c>
      <c r="Y438" s="23">
        <f t="shared" si="87"/>
        <v>0.2829173882819012</v>
      </c>
      <c r="Z438" s="24"/>
      <c r="AA438" s="23">
        <f t="shared" si="88"/>
        <v>1.3901724557235347</v>
      </c>
      <c r="AB438" s="34">
        <v>387683.5322195704</v>
      </c>
      <c r="AC438" s="26">
        <f t="shared" si="89"/>
        <v>5389.469680292543</v>
      </c>
      <c r="AD438" s="28"/>
      <c r="AE438" s="29">
        <f>E438/G438</f>
        <v>1008764819.4895593</v>
      </c>
      <c r="AF438" s="22">
        <f>(L438/AE438)*100</f>
        <v>0.30484348587374854</v>
      </c>
      <c r="AG438" s="22">
        <f>(P438/AE438)*100</f>
        <v>1.0530038116689042</v>
      </c>
      <c r="AH438" s="22">
        <f>(Q438/AE438)*100</f>
        <v>0.11851255187556366</v>
      </c>
      <c r="AI438" s="22">
        <f>(S438/AE438)*100</f>
        <v>0.1400635234994556</v>
      </c>
      <c r="AJ438" s="22">
        <f t="shared" si="90"/>
        <v>1.4979999999999998</v>
      </c>
    </row>
    <row r="439" spans="1:36" ht="12.75">
      <c r="A439" s="13" t="s">
        <v>915</v>
      </c>
      <c r="B439" s="14" t="s">
        <v>916</v>
      </c>
      <c r="C439" s="15" t="s">
        <v>871</v>
      </c>
      <c r="D439" s="16"/>
      <c r="E439" s="35">
        <v>1399530729</v>
      </c>
      <c r="F439" s="33">
        <v>38.03</v>
      </c>
      <c r="G439" s="19">
        <f t="shared" si="78"/>
        <v>0.3803</v>
      </c>
      <c r="H439" s="17">
        <v>9691239.29</v>
      </c>
      <c r="I439" s="17">
        <v>1138597.57</v>
      </c>
      <c r="J439" s="17">
        <v>466255.67</v>
      </c>
      <c r="K439" s="17">
        <v>458305.1</v>
      </c>
      <c r="L439" s="20">
        <f t="shared" si="79"/>
        <v>11754397.629999999</v>
      </c>
      <c r="M439" s="17">
        <v>28584205</v>
      </c>
      <c r="N439" s="17">
        <v>0</v>
      </c>
      <c r="O439" s="17">
        <v>0</v>
      </c>
      <c r="P439" s="20">
        <f t="shared" si="80"/>
        <v>28584205</v>
      </c>
      <c r="Q439" s="17">
        <v>11938574</v>
      </c>
      <c r="R439" s="17">
        <v>69460</v>
      </c>
      <c r="S439" s="21">
        <f t="shared" si="81"/>
        <v>12008034</v>
      </c>
      <c r="T439" s="20">
        <f t="shared" si="82"/>
        <v>52346636.629999995</v>
      </c>
      <c r="U439" s="22">
        <f t="shared" si="83"/>
        <v>0.8530412196472751</v>
      </c>
      <c r="V439" s="22">
        <f t="shared" si="84"/>
        <v>0.004963092168017698</v>
      </c>
      <c r="W439" s="22">
        <f t="shared" si="85"/>
        <v>0.8580043118152927</v>
      </c>
      <c r="X439" s="23">
        <f t="shared" si="86"/>
        <v>2.042413532457707</v>
      </c>
      <c r="Y439" s="23">
        <f t="shared" si="87"/>
        <v>0.8398813535447567</v>
      </c>
      <c r="Z439" s="24"/>
      <c r="AA439" s="23">
        <f t="shared" si="88"/>
        <v>3.740299197817756</v>
      </c>
      <c r="AB439" s="34">
        <v>165486.035207567</v>
      </c>
      <c r="AC439" s="26">
        <f t="shared" si="89"/>
        <v>6189.672847369038</v>
      </c>
      <c r="AD439" s="28"/>
      <c r="AE439" s="29">
        <f>E439/G439</f>
        <v>3680070283.986326</v>
      </c>
      <c r="AF439" s="22">
        <f>(L439/AE439)*100</f>
        <v>0.31940687875307094</v>
      </c>
      <c r="AG439" s="22">
        <f>(P439/AE439)*100</f>
        <v>0.776729866393666</v>
      </c>
      <c r="AH439" s="22">
        <f>(Q439/AE439)*100</f>
        <v>0.32441157583185876</v>
      </c>
      <c r="AI439" s="22">
        <f>(S439/AE439)*100</f>
        <v>0.32629903978335584</v>
      </c>
      <c r="AJ439" s="22">
        <f t="shared" si="90"/>
        <v>1.4220000000000002</v>
      </c>
    </row>
    <row r="440" spans="1:36" ht="12.75">
      <c r="A440" s="13" t="s">
        <v>917</v>
      </c>
      <c r="B440" s="14" t="s">
        <v>918</v>
      </c>
      <c r="C440" s="15" t="s">
        <v>871</v>
      </c>
      <c r="D440" s="16"/>
      <c r="E440" s="35">
        <v>2545027688</v>
      </c>
      <c r="F440" s="33">
        <v>103.85</v>
      </c>
      <c r="G440" s="19">
        <f t="shared" si="78"/>
        <v>1.0385</v>
      </c>
      <c r="H440" s="17">
        <v>6118388.04</v>
      </c>
      <c r="I440" s="17">
        <v>718820.12</v>
      </c>
      <c r="J440" s="17">
        <v>294367.04</v>
      </c>
      <c r="K440" s="17">
        <v>289346.17</v>
      </c>
      <c r="L440" s="20">
        <f t="shared" si="79"/>
        <v>7420921.37</v>
      </c>
      <c r="M440" s="17">
        <v>10630772</v>
      </c>
      <c r="N440" s="17">
        <v>0</v>
      </c>
      <c r="O440" s="17">
        <v>0</v>
      </c>
      <c r="P440" s="20">
        <f t="shared" si="80"/>
        <v>10630772</v>
      </c>
      <c r="Q440" s="17">
        <v>5500472.19</v>
      </c>
      <c r="R440" s="17">
        <v>254443.43</v>
      </c>
      <c r="S440" s="21">
        <f t="shared" si="81"/>
        <v>5754915.62</v>
      </c>
      <c r="T440" s="20">
        <f t="shared" si="82"/>
        <v>23806608.990000002</v>
      </c>
      <c r="U440" s="22">
        <f t="shared" si="83"/>
        <v>0.21612622196352313</v>
      </c>
      <c r="V440" s="22">
        <f t="shared" si="84"/>
        <v>0.009997668441868833</v>
      </c>
      <c r="W440" s="22">
        <f t="shared" si="85"/>
        <v>0.22612389040539194</v>
      </c>
      <c r="X440" s="23">
        <f t="shared" si="86"/>
        <v>0.4177075184731743</v>
      </c>
      <c r="Y440" s="23">
        <f t="shared" si="87"/>
        <v>0.2915850937492826</v>
      </c>
      <c r="Z440" s="24"/>
      <c r="AA440" s="23">
        <f t="shared" si="88"/>
        <v>0.9354165026278489</v>
      </c>
      <c r="AB440" s="34">
        <v>698805.969881678</v>
      </c>
      <c r="AC440" s="26">
        <f t="shared" si="89"/>
        <v>6536.746363621812</v>
      </c>
      <c r="AD440" s="28"/>
      <c r="AE440" s="29">
        <f>E440/G440</f>
        <v>2450676637.457872</v>
      </c>
      <c r="AF440" s="22">
        <f>(L440/AE440)*100</f>
        <v>0.30281111985863</v>
      </c>
      <c r="AG440" s="22">
        <f>(P440/AE440)*100</f>
        <v>0.4337892579343915</v>
      </c>
      <c r="AH440" s="22">
        <f>(Q440/AE440)*100</f>
        <v>0.22444708150911874</v>
      </c>
      <c r="AI440" s="22">
        <f>(S440/AE440)*100</f>
        <v>0.23482966018599952</v>
      </c>
      <c r="AJ440" s="22">
        <f t="shared" si="90"/>
        <v>0.972</v>
      </c>
    </row>
    <row r="441" spans="1:36" ht="12.75">
      <c r="A441" s="13" t="s">
        <v>919</v>
      </c>
      <c r="B441" s="14" t="s">
        <v>920</v>
      </c>
      <c r="C441" s="15" t="s">
        <v>871</v>
      </c>
      <c r="D441" s="16"/>
      <c r="E441" s="35">
        <v>874655597</v>
      </c>
      <c r="F441" s="33">
        <v>102.86</v>
      </c>
      <c r="G441" s="19">
        <f t="shared" si="78"/>
        <v>1.0286</v>
      </c>
      <c r="H441" s="17">
        <v>2190115.87</v>
      </c>
      <c r="I441" s="17">
        <v>257272.26</v>
      </c>
      <c r="J441" s="17">
        <v>105372.15</v>
      </c>
      <c r="K441" s="17">
        <v>103583.23</v>
      </c>
      <c r="L441" s="20">
        <f t="shared" si="79"/>
        <v>2656343.51</v>
      </c>
      <c r="M441" s="17">
        <v>2316863</v>
      </c>
      <c r="N441" s="17">
        <v>2602549.24</v>
      </c>
      <c r="O441" s="17">
        <v>0</v>
      </c>
      <c r="P441" s="20">
        <f t="shared" si="80"/>
        <v>4919412.24</v>
      </c>
      <c r="Q441" s="17">
        <v>3846989.5</v>
      </c>
      <c r="R441" s="17">
        <v>0</v>
      </c>
      <c r="S441" s="21">
        <f t="shared" si="81"/>
        <v>3846989.5</v>
      </c>
      <c r="T441" s="20">
        <f t="shared" si="82"/>
        <v>11422745.25</v>
      </c>
      <c r="U441" s="22">
        <f t="shared" si="83"/>
        <v>0.43982906108357067</v>
      </c>
      <c r="V441" s="22">
        <f t="shared" si="84"/>
        <v>0</v>
      </c>
      <c r="W441" s="22">
        <f t="shared" si="85"/>
        <v>0.43982906108357067</v>
      </c>
      <c r="X441" s="23">
        <f t="shared" si="86"/>
        <v>0.5624399199951613</v>
      </c>
      <c r="Y441" s="23">
        <f t="shared" si="87"/>
        <v>0.30370165344062844</v>
      </c>
      <c r="Z441" s="24"/>
      <c r="AA441" s="23">
        <f t="shared" si="88"/>
        <v>1.3059706345193605</v>
      </c>
      <c r="AB441" s="34">
        <v>309005.1357733176</v>
      </c>
      <c r="AC441" s="26">
        <f t="shared" si="89"/>
        <v>4035.516332356207</v>
      </c>
      <c r="AD441" s="28"/>
      <c r="AE441" s="29">
        <f>E441/G441</f>
        <v>850335987.7503403</v>
      </c>
      <c r="AF441" s="22">
        <f>(L441/AE441)*100</f>
        <v>0.31238752072903037</v>
      </c>
      <c r="AG441" s="22">
        <f>(P441/AE441)*100</f>
        <v>0.5785257017070228</v>
      </c>
      <c r="AH441" s="22">
        <f>(Q441/AE441)*100</f>
        <v>0.4524081722305608</v>
      </c>
      <c r="AI441" s="22">
        <f>(S441/AE441)*100</f>
        <v>0.4524081722305608</v>
      </c>
      <c r="AJ441" s="22">
        <f t="shared" si="90"/>
        <v>1.343</v>
      </c>
    </row>
    <row r="442" spans="1:36" ht="12.75">
      <c r="A442" s="13" t="s">
        <v>921</v>
      </c>
      <c r="B442" s="14" t="s">
        <v>922</v>
      </c>
      <c r="C442" s="15" t="s">
        <v>871</v>
      </c>
      <c r="D442" s="16" t="s">
        <v>97</v>
      </c>
      <c r="E442" s="35">
        <v>1160605332</v>
      </c>
      <c r="F442" s="33">
        <v>93.02</v>
      </c>
      <c r="G442" s="19">
        <f t="shared" si="78"/>
        <v>0.9301999999999999</v>
      </c>
      <c r="H442" s="17">
        <v>3429444.36</v>
      </c>
      <c r="I442" s="17">
        <v>402916.39</v>
      </c>
      <c r="J442" s="17">
        <v>164992.55</v>
      </c>
      <c r="K442" s="17">
        <v>162180.71</v>
      </c>
      <c r="L442" s="20">
        <f t="shared" si="79"/>
        <v>4159534.01</v>
      </c>
      <c r="M442" s="17">
        <v>1148650</v>
      </c>
      <c r="N442" s="17">
        <v>3919911.49</v>
      </c>
      <c r="O442" s="17">
        <v>0</v>
      </c>
      <c r="P442" s="20">
        <f t="shared" si="80"/>
        <v>5068561.49</v>
      </c>
      <c r="Q442" s="17">
        <v>4990903.48</v>
      </c>
      <c r="R442" s="17">
        <v>0</v>
      </c>
      <c r="S442" s="21">
        <f t="shared" si="81"/>
        <v>4990903.48</v>
      </c>
      <c r="T442" s="20">
        <f t="shared" si="82"/>
        <v>14218998.98</v>
      </c>
      <c r="U442" s="22">
        <f t="shared" si="83"/>
        <v>0.43002589617604825</v>
      </c>
      <c r="V442" s="22">
        <f t="shared" si="84"/>
        <v>0</v>
      </c>
      <c r="W442" s="22">
        <f t="shared" si="85"/>
        <v>0.43002589617604825</v>
      </c>
      <c r="X442" s="23">
        <f t="shared" si="86"/>
        <v>0.4367170605071803</v>
      </c>
      <c r="Y442" s="23">
        <f t="shared" si="87"/>
        <v>0.35839349478363414</v>
      </c>
      <c r="Z442" s="24"/>
      <c r="AA442" s="23">
        <f t="shared" si="88"/>
        <v>1.2251364514668626</v>
      </c>
      <c r="AB442" s="34">
        <v>558205.5962343096</v>
      </c>
      <c r="AC442" s="26">
        <f t="shared" si="89"/>
        <v>6838.780233594463</v>
      </c>
      <c r="AD442" s="28"/>
      <c r="AE442" s="29">
        <f>E442/G442</f>
        <v>1247694401.2040422</v>
      </c>
      <c r="AF442" s="22">
        <f>(L442/AE442)*100</f>
        <v>0.3333776288477365</v>
      </c>
      <c r="AG442" s="22">
        <f>(P442/AE442)*100</f>
        <v>0.40623420968377905</v>
      </c>
      <c r="AH442" s="22">
        <f>(Q442/AE442)*100</f>
        <v>0.4000100886229601</v>
      </c>
      <c r="AI442" s="22">
        <f>(S442/AE442)*100</f>
        <v>0.4000100886229601</v>
      </c>
      <c r="AJ442" s="22">
        <f t="shared" si="90"/>
        <v>1.1390000000000002</v>
      </c>
    </row>
    <row r="443" spans="1:36" ht="12.75">
      <c r="A443" s="13" t="s">
        <v>923</v>
      </c>
      <c r="B443" s="14" t="s">
        <v>924</v>
      </c>
      <c r="C443" s="15" t="s">
        <v>871</v>
      </c>
      <c r="D443" s="16"/>
      <c r="E443" s="35">
        <v>1099771123</v>
      </c>
      <c r="F443" s="33">
        <v>80.89</v>
      </c>
      <c r="G443" s="19">
        <f t="shared" si="78"/>
        <v>0.8089</v>
      </c>
      <c r="H443" s="17">
        <v>3572062.59</v>
      </c>
      <c r="I443" s="17">
        <v>419672.03</v>
      </c>
      <c r="J443" s="17">
        <v>0</v>
      </c>
      <c r="K443" s="17">
        <v>168925.21</v>
      </c>
      <c r="L443" s="20">
        <f t="shared" si="79"/>
        <v>4160659.83</v>
      </c>
      <c r="M443" s="17">
        <v>0</v>
      </c>
      <c r="N443" s="17">
        <v>2624054.53</v>
      </c>
      <c r="O443" s="17">
        <v>526221.27</v>
      </c>
      <c r="P443" s="20">
        <f t="shared" si="80"/>
        <v>3150275.8</v>
      </c>
      <c r="Q443" s="17">
        <v>3359000</v>
      </c>
      <c r="R443" s="17">
        <v>0</v>
      </c>
      <c r="S443" s="21">
        <f t="shared" si="81"/>
        <v>3359000</v>
      </c>
      <c r="T443" s="20">
        <f t="shared" si="82"/>
        <v>10669935.629999999</v>
      </c>
      <c r="U443" s="22">
        <f t="shared" si="83"/>
        <v>0.3054271865983519</v>
      </c>
      <c r="V443" s="22">
        <f t="shared" si="84"/>
        <v>0</v>
      </c>
      <c r="W443" s="22">
        <f t="shared" si="85"/>
        <v>0.3054271865983519</v>
      </c>
      <c r="X443" s="23">
        <f t="shared" si="86"/>
        <v>0.28644831039085206</v>
      </c>
      <c r="Y443" s="23">
        <f t="shared" si="87"/>
        <v>0.3783205198778437</v>
      </c>
      <c r="Z443" s="24"/>
      <c r="AA443" s="23">
        <f t="shared" si="88"/>
        <v>0.9701960168670476</v>
      </c>
      <c r="AB443" s="34">
        <v>522722.33516483515</v>
      </c>
      <c r="AC443" s="26">
        <f t="shared" si="89"/>
        <v>5071.431275043648</v>
      </c>
      <c r="AD443" s="28"/>
      <c r="AE443" s="29">
        <f>E443/G443</f>
        <v>1359588481.8889852</v>
      </c>
      <c r="AF443" s="22">
        <f>(L443/AE443)*100</f>
        <v>0.30602346852918777</v>
      </c>
      <c r="AG443" s="22">
        <f>(P443/AE443)*100</f>
        <v>0.23170803827516026</v>
      </c>
      <c r="AH443" s="22">
        <f>(Q443/AE443)*100</f>
        <v>0.2470600512394068</v>
      </c>
      <c r="AI443" s="22">
        <f>(S443/AE443)*100</f>
        <v>0.2470600512394068</v>
      </c>
      <c r="AJ443" s="22">
        <f t="shared" si="90"/>
        <v>0.785</v>
      </c>
    </row>
    <row r="444" spans="1:36" ht="12.75">
      <c r="A444" s="13" t="s">
        <v>925</v>
      </c>
      <c r="B444" s="14" t="s">
        <v>926</v>
      </c>
      <c r="C444" s="15" t="s">
        <v>871</v>
      </c>
      <c r="D444" s="16"/>
      <c r="E444" s="35">
        <v>283439208</v>
      </c>
      <c r="F444" s="33">
        <v>96.14</v>
      </c>
      <c r="G444" s="19">
        <f t="shared" si="78"/>
        <v>0.9614</v>
      </c>
      <c r="H444" s="17">
        <v>746498.13</v>
      </c>
      <c r="I444" s="17">
        <v>87704.1</v>
      </c>
      <c r="J444" s="17">
        <v>35914.49</v>
      </c>
      <c r="K444" s="17">
        <v>35302.39</v>
      </c>
      <c r="L444" s="20">
        <f t="shared" si="79"/>
        <v>905419.11</v>
      </c>
      <c r="M444" s="17">
        <v>0</v>
      </c>
      <c r="N444" s="17">
        <v>1821310.64</v>
      </c>
      <c r="O444" s="17">
        <v>0</v>
      </c>
      <c r="P444" s="20">
        <f t="shared" si="80"/>
        <v>1821310.64</v>
      </c>
      <c r="Q444" s="17">
        <v>2228940.47</v>
      </c>
      <c r="R444" s="17">
        <v>0</v>
      </c>
      <c r="S444" s="21">
        <f t="shared" si="81"/>
        <v>2228940.47</v>
      </c>
      <c r="T444" s="20">
        <f t="shared" si="82"/>
        <v>4955670.220000001</v>
      </c>
      <c r="U444" s="22">
        <f t="shared" si="83"/>
        <v>0.7863910168701854</v>
      </c>
      <c r="V444" s="22">
        <f t="shared" si="84"/>
        <v>0</v>
      </c>
      <c r="W444" s="22">
        <f t="shared" si="85"/>
        <v>0.7863910168701854</v>
      </c>
      <c r="X444" s="23">
        <f t="shared" si="86"/>
        <v>0.642575405446377</v>
      </c>
      <c r="Y444" s="23">
        <f t="shared" si="87"/>
        <v>0.3194403189272248</v>
      </c>
      <c r="Z444" s="24"/>
      <c r="AA444" s="23">
        <f t="shared" si="88"/>
        <v>1.7484067412437874</v>
      </c>
      <c r="AB444" s="34">
        <v>215501.9108280255</v>
      </c>
      <c r="AC444" s="26">
        <f t="shared" si="89"/>
        <v>3767.849936426373</v>
      </c>
      <c r="AD444" s="28"/>
      <c r="AE444" s="29">
        <f>E444/G444</f>
        <v>294819230.2891616</v>
      </c>
      <c r="AF444" s="22">
        <f>(L444/AE444)*100</f>
        <v>0.3071099226166339</v>
      </c>
      <c r="AG444" s="22">
        <f>(P444/AE444)*100</f>
        <v>0.6177719947961469</v>
      </c>
      <c r="AH444" s="22">
        <f>(Q444/AE444)*100</f>
        <v>0.7560363236189964</v>
      </c>
      <c r="AI444" s="22">
        <f>(S444/AE444)*100</f>
        <v>0.7560363236189964</v>
      </c>
      <c r="AJ444" s="22">
        <f t="shared" si="90"/>
        <v>1.681</v>
      </c>
    </row>
    <row r="445" spans="1:36" ht="12.75">
      <c r="A445" s="13" t="s">
        <v>927</v>
      </c>
      <c r="B445" s="14" t="s">
        <v>928</v>
      </c>
      <c r="C445" s="15" t="s">
        <v>871</v>
      </c>
      <c r="D445" s="16"/>
      <c r="E445" s="35">
        <v>4346798668</v>
      </c>
      <c r="F445" s="33">
        <v>86.77</v>
      </c>
      <c r="G445" s="19">
        <f t="shared" si="78"/>
        <v>0.8676999999999999</v>
      </c>
      <c r="H445" s="17">
        <v>13172407.86</v>
      </c>
      <c r="I445" s="17">
        <v>1547591.51</v>
      </c>
      <c r="J445" s="17">
        <v>633732.29</v>
      </c>
      <c r="K445" s="17">
        <v>622931.93</v>
      </c>
      <c r="L445" s="20">
        <f t="shared" si="79"/>
        <v>15976663.59</v>
      </c>
      <c r="M445" s="17">
        <v>25010648</v>
      </c>
      <c r="N445" s="17">
        <v>8451489.77</v>
      </c>
      <c r="O445" s="17">
        <v>0</v>
      </c>
      <c r="P445" s="20">
        <f t="shared" si="80"/>
        <v>33462137.77</v>
      </c>
      <c r="Q445" s="17">
        <v>28052440.56</v>
      </c>
      <c r="R445" s="17">
        <v>434679.87</v>
      </c>
      <c r="S445" s="21">
        <f t="shared" si="81"/>
        <v>28487120.43</v>
      </c>
      <c r="T445" s="20">
        <f t="shared" si="82"/>
        <v>77925921.78999999</v>
      </c>
      <c r="U445" s="22">
        <f t="shared" si="83"/>
        <v>0.6453586352299857</v>
      </c>
      <c r="V445" s="22">
        <f t="shared" si="84"/>
        <v>0.010000000073617395</v>
      </c>
      <c r="W445" s="22">
        <f t="shared" si="85"/>
        <v>0.6553586353036032</v>
      </c>
      <c r="X445" s="23">
        <f t="shared" si="86"/>
        <v>0.769811079964194</v>
      </c>
      <c r="Y445" s="23">
        <f t="shared" si="87"/>
        <v>0.3675501170002659</v>
      </c>
      <c r="Z445" s="24"/>
      <c r="AA445" s="23">
        <f t="shared" si="88"/>
        <v>1.792719832268063</v>
      </c>
      <c r="AB445" s="34">
        <v>300322.0891924468</v>
      </c>
      <c r="AC445" s="26">
        <f t="shared" si="89"/>
        <v>5383.933653634775</v>
      </c>
      <c r="AD445" s="28"/>
      <c r="AE445" s="29">
        <f>E445/G445</f>
        <v>5009563982.943414</v>
      </c>
      <c r="AF445" s="22">
        <f>(L445/AE445)*100</f>
        <v>0.3189232365211307</v>
      </c>
      <c r="AG445" s="22">
        <f>(P445/AE445)*100</f>
        <v>0.6679650740849311</v>
      </c>
      <c r="AH445" s="22">
        <f>(Q445/AE445)*100</f>
        <v>0.5599776877890587</v>
      </c>
      <c r="AI445" s="22">
        <f>(S445/AE445)*100</f>
        <v>0.5686546878529365</v>
      </c>
      <c r="AJ445" s="22">
        <f t="shared" si="90"/>
        <v>1.556</v>
      </c>
    </row>
    <row r="446" spans="1:36" ht="12.75">
      <c r="A446" s="13" t="s">
        <v>929</v>
      </c>
      <c r="B446" s="14" t="s">
        <v>930</v>
      </c>
      <c r="C446" s="15" t="s">
        <v>871</v>
      </c>
      <c r="D446" s="16"/>
      <c r="E446" s="35">
        <v>1520874026</v>
      </c>
      <c r="F446" s="33">
        <v>85.03</v>
      </c>
      <c r="G446" s="19">
        <f t="shared" si="78"/>
        <v>0.8503000000000001</v>
      </c>
      <c r="H446" s="17">
        <v>4605668.76</v>
      </c>
      <c r="I446" s="17">
        <v>541107.89</v>
      </c>
      <c r="J446" s="17">
        <v>0</v>
      </c>
      <c r="K446" s="17">
        <v>217805.14</v>
      </c>
      <c r="L446" s="20">
        <f t="shared" si="79"/>
        <v>5364581.789999999</v>
      </c>
      <c r="M446" s="17">
        <v>0</v>
      </c>
      <c r="N446" s="17">
        <v>3485239.49</v>
      </c>
      <c r="O446" s="17">
        <v>678493.12</v>
      </c>
      <c r="P446" s="20">
        <f t="shared" si="80"/>
        <v>4163732.6100000003</v>
      </c>
      <c r="Q446" s="17">
        <v>3475000</v>
      </c>
      <c r="R446" s="17">
        <v>0</v>
      </c>
      <c r="S446" s="21">
        <f t="shared" si="81"/>
        <v>3475000</v>
      </c>
      <c r="T446" s="20">
        <f t="shared" si="82"/>
        <v>13003314.399999999</v>
      </c>
      <c r="U446" s="22">
        <f t="shared" si="83"/>
        <v>0.22848703709796936</v>
      </c>
      <c r="V446" s="22">
        <f t="shared" si="84"/>
        <v>0</v>
      </c>
      <c r="W446" s="22">
        <f t="shared" si="85"/>
        <v>0.22848703709796936</v>
      </c>
      <c r="X446" s="23">
        <f t="shared" si="86"/>
        <v>0.2737723531876532</v>
      </c>
      <c r="Y446" s="23">
        <f t="shared" si="87"/>
        <v>0.352730186609157</v>
      </c>
      <c r="Z446" s="24"/>
      <c r="AA446" s="23">
        <f t="shared" si="88"/>
        <v>0.8549895768947794</v>
      </c>
      <c r="AB446" s="34">
        <v>670686.6290018832</v>
      </c>
      <c r="AC446" s="26">
        <f t="shared" si="89"/>
        <v>5734.30077159306</v>
      </c>
      <c r="AD446" s="28"/>
      <c r="AE446" s="29">
        <f>E446/G446</f>
        <v>1788632278.0195224</v>
      </c>
      <c r="AF446" s="22">
        <f>(L446/AE446)*100</f>
        <v>0.29992647767376623</v>
      </c>
      <c r="AG446" s="22">
        <f>(P446/AE446)*100</f>
        <v>0.2327886319154615</v>
      </c>
      <c r="AH446" s="22">
        <f>(Q446/AE446)*100</f>
        <v>0.19428252764440335</v>
      </c>
      <c r="AI446" s="22">
        <f>(S446/AE446)*100</f>
        <v>0.19428252764440335</v>
      </c>
      <c r="AJ446" s="22">
        <f t="shared" si="90"/>
        <v>0.7270000000000001</v>
      </c>
    </row>
    <row r="447" spans="1:36" ht="12.75">
      <c r="A447" s="13" t="s">
        <v>931</v>
      </c>
      <c r="B447" s="14" t="s">
        <v>932</v>
      </c>
      <c r="C447" s="15" t="s">
        <v>871</v>
      </c>
      <c r="D447" s="16"/>
      <c r="E447" s="35">
        <v>432891924</v>
      </c>
      <c r="F447" s="33">
        <v>83.09</v>
      </c>
      <c r="G447" s="19">
        <f t="shared" si="78"/>
        <v>0.8309000000000001</v>
      </c>
      <c r="H447" s="17">
        <v>1382506.37</v>
      </c>
      <c r="I447" s="17">
        <v>162423.44</v>
      </c>
      <c r="J447" s="17">
        <v>66509.88</v>
      </c>
      <c r="K447" s="17">
        <v>65377.61</v>
      </c>
      <c r="L447" s="20">
        <f t="shared" si="79"/>
        <v>1676817.3</v>
      </c>
      <c r="M447" s="17">
        <v>2572775</v>
      </c>
      <c r="N447" s="17">
        <v>2278787.8</v>
      </c>
      <c r="O447" s="17">
        <v>0</v>
      </c>
      <c r="P447" s="20">
        <f t="shared" si="80"/>
        <v>4851562.8</v>
      </c>
      <c r="Q447" s="17">
        <v>2475881.5</v>
      </c>
      <c r="R447" s="17">
        <v>0</v>
      </c>
      <c r="S447" s="21">
        <f t="shared" si="81"/>
        <v>2475881.5</v>
      </c>
      <c r="T447" s="20">
        <f t="shared" si="82"/>
        <v>9004261.6</v>
      </c>
      <c r="U447" s="22">
        <f t="shared" si="83"/>
        <v>0.5719398682983977</v>
      </c>
      <c r="V447" s="22">
        <f t="shared" si="84"/>
        <v>0</v>
      </c>
      <c r="W447" s="22">
        <f t="shared" si="85"/>
        <v>0.5719398682983977</v>
      </c>
      <c r="X447" s="23">
        <f t="shared" si="86"/>
        <v>1.120733035435422</v>
      </c>
      <c r="Y447" s="23">
        <f t="shared" si="87"/>
        <v>0.3873524099285345</v>
      </c>
      <c r="Z447" s="24"/>
      <c r="AA447" s="23">
        <f t="shared" si="88"/>
        <v>2.080025313662354</v>
      </c>
      <c r="AB447" s="34">
        <v>222805.75079872203</v>
      </c>
      <c r="AC447" s="26">
        <f t="shared" si="89"/>
        <v>4634.41601690888</v>
      </c>
      <c r="AD447" s="28"/>
      <c r="AE447" s="29">
        <f>E447/G447</f>
        <v>520991604.28451073</v>
      </c>
      <c r="AF447" s="22">
        <f>(L447/AE447)*100</f>
        <v>0.32185111740961936</v>
      </c>
      <c r="AG447" s="22">
        <f>(P447/AE447)*100</f>
        <v>0.9312170791432921</v>
      </c>
      <c r="AH447" s="22">
        <f>(Q447/AE447)*100</f>
        <v>0.4752248365691387</v>
      </c>
      <c r="AI447" s="22">
        <f>(S447/AE447)*100</f>
        <v>0.4752248365691387</v>
      </c>
      <c r="AJ447" s="22">
        <f t="shared" si="90"/>
        <v>1.7280000000000002</v>
      </c>
    </row>
    <row r="448" spans="1:36" ht="12.75">
      <c r="A448" s="13" t="s">
        <v>933</v>
      </c>
      <c r="B448" s="14" t="s">
        <v>934</v>
      </c>
      <c r="C448" s="15" t="s">
        <v>871</v>
      </c>
      <c r="D448" s="16"/>
      <c r="E448" s="35">
        <v>2852524583</v>
      </c>
      <c r="F448" s="33">
        <v>109.06</v>
      </c>
      <c r="G448" s="19">
        <f t="shared" si="78"/>
        <v>1.0906</v>
      </c>
      <c r="H448" s="17">
        <v>6794916.81</v>
      </c>
      <c r="I448" s="17">
        <v>798313.52</v>
      </c>
      <c r="J448" s="17">
        <v>326921.26</v>
      </c>
      <c r="K448" s="17">
        <v>321336.38</v>
      </c>
      <c r="L448" s="20">
        <f t="shared" si="79"/>
        <v>8241487.97</v>
      </c>
      <c r="M448" s="17">
        <v>26211921.8</v>
      </c>
      <c r="N448" s="17">
        <v>0</v>
      </c>
      <c r="O448" s="17">
        <v>0</v>
      </c>
      <c r="P448" s="20">
        <f t="shared" si="80"/>
        <v>26211921.8</v>
      </c>
      <c r="Q448" s="17">
        <v>11661218.59</v>
      </c>
      <c r="R448" s="17">
        <v>285316.1</v>
      </c>
      <c r="S448" s="21">
        <f t="shared" si="81"/>
        <v>11946534.69</v>
      </c>
      <c r="T448" s="20">
        <f t="shared" si="82"/>
        <v>46399944.46</v>
      </c>
      <c r="U448" s="22">
        <f t="shared" si="83"/>
        <v>0.4088034388729403</v>
      </c>
      <c r="V448" s="22">
        <f t="shared" si="84"/>
        <v>0.0100022310657857</v>
      </c>
      <c r="W448" s="22">
        <f t="shared" si="85"/>
        <v>0.418805669938726</v>
      </c>
      <c r="X448" s="23">
        <f t="shared" si="86"/>
        <v>0.9189025733980853</v>
      </c>
      <c r="Y448" s="23">
        <f t="shared" si="87"/>
        <v>0.2889190865914441</v>
      </c>
      <c r="Z448" s="24"/>
      <c r="AA448" s="23">
        <f t="shared" si="88"/>
        <v>1.6266273299282554</v>
      </c>
      <c r="AB448" s="34">
        <v>313975.03170174995</v>
      </c>
      <c r="AC448" s="26">
        <f t="shared" si="89"/>
        <v>5107.203674811569</v>
      </c>
      <c r="AD448" s="28"/>
      <c r="AE448" s="29">
        <f>E448/G448</f>
        <v>2615555275.0779386</v>
      </c>
      <c r="AF448" s="22">
        <f>(L448/AE448)*100</f>
        <v>0.31509515583662895</v>
      </c>
      <c r="AG448" s="22">
        <f>(P448/AE448)*100</f>
        <v>1.0021551465479517</v>
      </c>
      <c r="AH448" s="22">
        <f>(Q448/AE448)*100</f>
        <v>0.44584103043482876</v>
      </c>
      <c r="AI448" s="22">
        <f>(S448/AE448)*100</f>
        <v>0.45674946363517455</v>
      </c>
      <c r="AJ448" s="22">
        <f t="shared" si="90"/>
        <v>1.774</v>
      </c>
    </row>
    <row r="449" spans="1:36" ht="12.75">
      <c r="A449" s="13" t="s">
        <v>935</v>
      </c>
      <c r="B449" s="14" t="s">
        <v>936</v>
      </c>
      <c r="C449" s="15" t="s">
        <v>937</v>
      </c>
      <c r="D449" s="16"/>
      <c r="E449" s="35">
        <v>422072824</v>
      </c>
      <c r="F449" s="33">
        <v>42.11</v>
      </c>
      <c r="G449" s="19">
        <f t="shared" si="78"/>
        <v>0.4211</v>
      </c>
      <c r="H449" s="17">
        <v>5022236.39</v>
      </c>
      <c r="I449" s="17">
        <v>0</v>
      </c>
      <c r="J449" s="17">
        <v>0</v>
      </c>
      <c r="K449" s="17">
        <v>101820.32</v>
      </c>
      <c r="L449" s="20">
        <f t="shared" si="79"/>
        <v>5124056.71</v>
      </c>
      <c r="M449" s="17">
        <v>13200035.5</v>
      </c>
      <c r="N449" s="17">
        <v>0</v>
      </c>
      <c r="O449" s="17">
        <v>0</v>
      </c>
      <c r="P449" s="20">
        <f t="shared" si="80"/>
        <v>13200035.5</v>
      </c>
      <c r="Q449" s="17">
        <v>6268309.24</v>
      </c>
      <c r="R449" s="17">
        <v>105550</v>
      </c>
      <c r="S449" s="21">
        <f t="shared" si="81"/>
        <v>6373859.24</v>
      </c>
      <c r="T449" s="20">
        <f t="shared" si="82"/>
        <v>24697951.450000003</v>
      </c>
      <c r="U449" s="22">
        <f t="shared" si="83"/>
        <v>1.4851250503633469</v>
      </c>
      <c r="V449" s="22">
        <f t="shared" si="84"/>
        <v>0.025007532823293075</v>
      </c>
      <c r="W449" s="22">
        <f t="shared" si="85"/>
        <v>1.51013258318664</v>
      </c>
      <c r="X449" s="23">
        <f t="shared" si="86"/>
        <v>3.127430800898946</v>
      </c>
      <c r="Y449" s="23">
        <f t="shared" si="87"/>
        <v>1.214021945653625</v>
      </c>
      <c r="Z449" s="24"/>
      <c r="AA449" s="23">
        <f t="shared" si="88"/>
        <v>5.851585329739212</v>
      </c>
      <c r="AB449" s="34">
        <v>147888.61887403807</v>
      </c>
      <c r="AC449" s="26">
        <f t="shared" si="89"/>
        <v>8653.828726387148</v>
      </c>
      <c r="AD449" s="28"/>
      <c r="AE449" s="29">
        <f>E449/G449</f>
        <v>1002310197.102826</v>
      </c>
      <c r="AF449" s="22">
        <f>(L449/AE449)*100</f>
        <v>0.5112246413147414</v>
      </c>
      <c r="AG449" s="22">
        <f>(P449/AE449)*100</f>
        <v>1.3169611102585461</v>
      </c>
      <c r="AH449" s="22">
        <f>(Q449/AE449)*100</f>
        <v>0.6253861587080053</v>
      </c>
      <c r="AI449" s="22">
        <f>(S449/AE449)*100</f>
        <v>0.635916830779894</v>
      </c>
      <c r="AJ449" s="22">
        <f t="shared" si="90"/>
        <v>2.464</v>
      </c>
    </row>
    <row r="450" spans="1:36" ht="12.75">
      <c r="A450" s="13" t="s">
        <v>938</v>
      </c>
      <c r="B450" s="14" t="s">
        <v>939</v>
      </c>
      <c r="C450" s="15" t="s">
        <v>937</v>
      </c>
      <c r="D450" s="16"/>
      <c r="E450" s="35">
        <v>5326376125</v>
      </c>
      <c r="F450" s="33">
        <v>50.23</v>
      </c>
      <c r="G450" s="19">
        <f aca="true" t="shared" si="91" ref="G450:G513">F450/100</f>
        <v>0.5023</v>
      </c>
      <c r="H450" s="17">
        <v>56044427.04</v>
      </c>
      <c r="I450" s="17">
        <v>0</v>
      </c>
      <c r="J450" s="17">
        <v>0</v>
      </c>
      <c r="K450" s="17">
        <v>1136688.97</v>
      </c>
      <c r="L450" s="20">
        <f aca="true" t="shared" si="92" ref="L450:L513">SUM(H450:K450)</f>
        <v>57181116.01</v>
      </c>
      <c r="M450" s="17">
        <v>116045650</v>
      </c>
      <c r="N450" s="17">
        <v>0</v>
      </c>
      <c r="O450" s="17">
        <v>0</v>
      </c>
      <c r="P450" s="20">
        <f aca="true" t="shared" si="93" ref="P450:P513">SUM(M450:O450)</f>
        <v>116045650</v>
      </c>
      <c r="Q450" s="17">
        <v>67281835.3</v>
      </c>
      <c r="R450" s="17">
        <v>0</v>
      </c>
      <c r="S450" s="21">
        <f aca="true" t="shared" si="94" ref="S450:S513">Q450+R450</f>
        <v>67281835.3</v>
      </c>
      <c r="T450" s="20">
        <f aca="true" t="shared" si="95" ref="T450:T513">L450+P450+S450</f>
        <v>240508601.31</v>
      </c>
      <c r="U450" s="22">
        <f aca="true" t="shared" si="96" ref="U450:U513">(Q450/$E450)*100</f>
        <v>1.2631822034535722</v>
      </c>
      <c r="V450" s="22">
        <f aca="true" t="shared" si="97" ref="V450:V513">(R450/$E450)*100</f>
        <v>0</v>
      </c>
      <c r="W450" s="22">
        <f aca="true" t="shared" si="98" ref="W450:W513">(S450/$E450)*100</f>
        <v>1.2631822034535722</v>
      </c>
      <c r="X450" s="23">
        <f aca="true" t="shared" si="99" ref="X450:X513">(P450/E450)*100</f>
        <v>2.1786979979751244</v>
      </c>
      <c r="Y450" s="23">
        <f aca="true" t="shared" si="100" ref="Y450:Y513">(L450/E450)*100</f>
        <v>1.07354634122839</v>
      </c>
      <c r="Z450" s="24"/>
      <c r="AA450" s="23">
        <f aca="true" t="shared" si="101" ref="AA450:AA513">((T450/E450)*100)-Z450</f>
        <v>4.515426542657087</v>
      </c>
      <c r="AB450" s="34">
        <v>177076.72417868115</v>
      </c>
      <c r="AC450" s="26">
        <f aca="true" t="shared" si="102" ref="AC450:AC513">AB450/100*AA450</f>
        <v>7995.769404431849</v>
      </c>
      <c r="AD450" s="28"/>
      <c r="AE450" s="29">
        <f>E450/G450</f>
        <v>10603973969.7392</v>
      </c>
      <c r="AF450" s="22">
        <f>(L450/AE450)*100</f>
        <v>0.5392423271990202</v>
      </c>
      <c r="AG450" s="22">
        <f>(P450/AE450)*100</f>
        <v>1.0943600043829047</v>
      </c>
      <c r="AH450" s="22">
        <f>(Q450/AE450)*100</f>
        <v>0.6344964207947292</v>
      </c>
      <c r="AI450" s="22">
        <f>(S450/AE450)*100</f>
        <v>0.6344964207947292</v>
      </c>
      <c r="AJ450" s="22">
        <f aca="true" t="shared" si="103" ref="AJ450:AJ513">ROUND(AF450,3)+ROUND(AG450,3)+ROUND(AI450,3)</f>
        <v>2.267</v>
      </c>
    </row>
    <row r="451" spans="1:36" ht="12.75">
      <c r="A451" s="13" t="s">
        <v>940</v>
      </c>
      <c r="B451" s="14" t="s">
        <v>941</v>
      </c>
      <c r="C451" s="15" t="s">
        <v>937</v>
      </c>
      <c r="D451" s="16"/>
      <c r="E451" s="35">
        <v>331843618</v>
      </c>
      <c r="F451" s="33">
        <v>48.38</v>
      </c>
      <c r="G451" s="19">
        <f t="shared" si="91"/>
        <v>0.4838</v>
      </c>
      <c r="H451" s="17">
        <v>3592245.06</v>
      </c>
      <c r="I451" s="17">
        <v>0</v>
      </c>
      <c r="J451" s="17">
        <v>0</v>
      </c>
      <c r="K451" s="17">
        <v>73142.33</v>
      </c>
      <c r="L451" s="20">
        <f t="shared" si="92"/>
        <v>3665387.39</v>
      </c>
      <c r="M451" s="17">
        <v>5329812</v>
      </c>
      <c r="N451" s="17">
        <v>3733257.23</v>
      </c>
      <c r="O451" s="17">
        <v>0</v>
      </c>
      <c r="P451" s="20">
        <f t="shared" si="93"/>
        <v>9063069.23</v>
      </c>
      <c r="Q451" s="17">
        <v>5446736</v>
      </c>
      <c r="R451" s="17">
        <v>0</v>
      </c>
      <c r="S451" s="21">
        <f t="shared" si="94"/>
        <v>5446736</v>
      </c>
      <c r="T451" s="20">
        <f t="shared" si="95"/>
        <v>18175192.62</v>
      </c>
      <c r="U451" s="22">
        <f t="shared" si="96"/>
        <v>1.6413562607673835</v>
      </c>
      <c r="V451" s="22">
        <f t="shared" si="97"/>
        <v>0</v>
      </c>
      <c r="W451" s="22">
        <f t="shared" si="98"/>
        <v>1.6413562607673835</v>
      </c>
      <c r="X451" s="23">
        <f t="shared" si="99"/>
        <v>2.7311265723965197</v>
      </c>
      <c r="Y451" s="23">
        <f t="shared" si="100"/>
        <v>1.104552623941076</v>
      </c>
      <c r="Z451" s="24"/>
      <c r="AA451" s="23">
        <f t="shared" si="101"/>
        <v>5.4770354571049795</v>
      </c>
      <c r="AB451" s="34">
        <v>158174.50058754405</v>
      </c>
      <c r="AC451" s="26">
        <f t="shared" si="102"/>
        <v>8663.273481278511</v>
      </c>
      <c r="AD451" s="28"/>
      <c r="AE451" s="29">
        <f>E451/G451</f>
        <v>685910744.109136</v>
      </c>
      <c r="AF451" s="22">
        <f>(L451/AE451)*100</f>
        <v>0.5343825594626925</v>
      </c>
      <c r="AG451" s="22">
        <f>(P451/AE451)*100</f>
        <v>1.3213190357254363</v>
      </c>
      <c r="AH451" s="22">
        <f>(Q451/AE451)*100</f>
        <v>0.7940881589592602</v>
      </c>
      <c r="AI451" s="22">
        <f>(S451/AE451)*100</f>
        <v>0.7940881589592602</v>
      </c>
      <c r="AJ451" s="22">
        <f t="shared" si="103"/>
        <v>2.649</v>
      </c>
    </row>
    <row r="452" spans="1:36" ht="12.75">
      <c r="A452" s="13" t="s">
        <v>942</v>
      </c>
      <c r="B452" s="14" t="s">
        <v>943</v>
      </c>
      <c r="C452" s="15" t="s">
        <v>937</v>
      </c>
      <c r="D452" s="16"/>
      <c r="E452" s="35">
        <v>1238930898</v>
      </c>
      <c r="F452" s="33">
        <v>44.67</v>
      </c>
      <c r="G452" s="19">
        <f t="shared" si="91"/>
        <v>0.44670000000000004</v>
      </c>
      <c r="H452" s="17">
        <v>14114918.07</v>
      </c>
      <c r="I452" s="17">
        <v>0</v>
      </c>
      <c r="J452" s="17">
        <v>0</v>
      </c>
      <c r="K452" s="17">
        <v>286218.12</v>
      </c>
      <c r="L452" s="20">
        <f t="shared" si="92"/>
        <v>14401136.19</v>
      </c>
      <c r="M452" s="17">
        <v>30870254</v>
      </c>
      <c r="N452" s="17">
        <v>0</v>
      </c>
      <c r="O452" s="17">
        <v>0</v>
      </c>
      <c r="P452" s="20">
        <f t="shared" si="93"/>
        <v>30870254</v>
      </c>
      <c r="Q452" s="17">
        <v>12652715</v>
      </c>
      <c r="R452" s="17">
        <v>0</v>
      </c>
      <c r="S452" s="21">
        <f t="shared" si="94"/>
        <v>12652715</v>
      </c>
      <c r="T452" s="20">
        <f t="shared" si="95"/>
        <v>57924105.19</v>
      </c>
      <c r="U452" s="22">
        <f t="shared" si="96"/>
        <v>1.0212607515419314</v>
      </c>
      <c r="V452" s="22">
        <f t="shared" si="97"/>
        <v>0</v>
      </c>
      <c r="W452" s="22">
        <f t="shared" si="98"/>
        <v>1.0212607515419314</v>
      </c>
      <c r="X452" s="23">
        <f t="shared" si="99"/>
        <v>2.4916848913715604</v>
      </c>
      <c r="Y452" s="23">
        <f t="shared" si="100"/>
        <v>1.1623841340342453</v>
      </c>
      <c r="Z452" s="24"/>
      <c r="AA452" s="23">
        <f t="shared" si="101"/>
        <v>4.675329776947737</v>
      </c>
      <c r="AB452" s="34">
        <v>184300.43956043955</v>
      </c>
      <c r="AC452" s="26">
        <f t="shared" si="102"/>
        <v>8616.653329814797</v>
      </c>
      <c r="AD452" s="28"/>
      <c r="AE452" s="29">
        <f>E452/G452</f>
        <v>2773518912.0214906</v>
      </c>
      <c r="AF452" s="22">
        <f>(L452/AE452)*100</f>
        <v>0.5192369926730974</v>
      </c>
      <c r="AG452" s="22">
        <f>(P452/AE452)*100</f>
        <v>1.1130356409756763</v>
      </c>
      <c r="AH452" s="22">
        <f>(Q452/AE452)*100</f>
        <v>0.4561971777137809</v>
      </c>
      <c r="AI452" s="22">
        <f>(S452/AE452)*100</f>
        <v>0.4561971777137809</v>
      </c>
      <c r="AJ452" s="22">
        <f t="shared" si="103"/>
        <v>2.088</v>
      </c>
    </row>
    <row r="453" spans="1:36" ht="12.75">
      <c r="A453" s="13" t="s">
        <v>944</v>
      </c>
      <c r="B453" s="14" t="s">
        <v>945</v>
      </c>
      <c r="C453" s="15" t="s">
        <v>937</v>
      </c>
      <c r="D453" s="16" t="s">
        <v>57</v>
      </c>
      <c r="E453" s="35">
        <v>1923117266</v>
      </c>
      <c r="F453" s="33">
        <v>100.09</v>
      </c>
      <c r="G453" s="19">
        <f t="shared" si="91"/>
        <v>1.0009000000000001</v>
      </c>
      <c r="H453" s="17">
        <v>9814421.86</v>
      </c>
      <c r="I453" s="17">
        <v>0</v>
      </c>
      <c r="J453" s="17">
        <v>0</v>
      </c>
      <c r="K453" s="17">
        <v>199187.39</v>
      </c>
      <c r="L453" s="20">
        <f t="shared" si="92"/>
        <v>10013609.25</v>
      </c>
      <c r="M453" s="17">
        <v>11049663.5</v>
      </c>
      <c r="N453" s="17">
        <v>6206724.31</v>
      </c>
      <c r="O453" s="17">
        <v>0</v>
      </c>
      <c r="P453" s="20">
        <f t="shared" si="93"/>
        <v>17256387.81</v>
      </c>
      <c r="Q453" s="17">
        <v>9885247</v>
      </c>
      <c r="R453" s="17">
        <v>0</v>
      </c>
      <c r="S453" s="21">
        <f t="shared" si="94"/>
        <v>9885247</v>
      </c>
      <c r="T453" s="20">
        <f t="shared" si="95"/>
        <v>37155244.06</v>
      </c>
      <c r="U453" s="22">
        <f t="shared" si="96"/>
        <v>0.514022060680724</v>
      </c>
      <c r="V453" s="22">
        <f t="shared" si="97"/>
        <v>0</v>
      </c>
      <c r="W453" s="22">
        <f t="shared" si="98"/>
        <v>0.514022060680724</v>
      </c>
      <c r="X453" s="23">
        <f t="shared" si="99"/>
        <v>0.8973133419935713</v>
      </c>
      <c r="Y453" s="23">
        <f t="shared" si="100"/>
        <v>0.5206967576567949</v>
      </c>
      <c r="Z453" s="24"/>
      <c r="AA453" s="23">
        <f t="shared" si="101"/>
        <v>1.9320321603310902</v>
      </c>
      <c r="AB453" s="34">
        <v>382031.54565456545</v>
      </c>
      <c r="AC453" s="26">
        <f t="shared" si="102"/>
        <v>7380.972324656155</v>
      </c>
      <c r="AD453" s="28"/>
      <c r="AE453" s="29">
        <f>E453/G453</f>
        <v>1921388016.7848933</v>
      </c>
      <c r="AF453" s="22">
        <f>(L453/AE453)*100</f>
        <v>0.5211653847386861</v>
      </c>
      <c r="AG453" s="22">
        <f>(P453/AE453)*100</f>
        <v>0.8981209240013657</v>
      </c>
      <c r="AH453" s="22">
        <f>(Q453/AE453)*100</f>
        <v>0.5144846805353367</v>
      </c>
      <c r="AI453" s="22">
        <f>(S453/AE453)*100</f>
        <v>0.5144846805353367</v>
      </c>
      <c r="AJ453" s="22">
        <f t="shared" si="103"/>
        <v>1.933</v>
      </c>
    </row>
    <row r="454" spans="1:36" ht="12.75">
      <c r="A454" s="13" t="s">
        <v>946</v>
      </c>
      <c r="B454" s="14" t="s">
        <v>947</v>
      </c>
      <c r="C454" s="15" t="s">
        <v>937</v>
      </c>
      <c r="D454" s="16"/>
      <c r="E454" s="35">
        <v>448975348</v>
      </c>
      <c r="F454" s="33">
        <v>30.07</v>
      </c>
      <c r="G454" s="19">
        <f t="shared" si="91"/>
        <v>0.3007</v>
      </c>
      <c r="H454" s="17">
        <v>7862621.89</v>
      </c>
      <c r="I454" s="17">
        <v>0</v>
      </c>
      <c r="J454" s="17">
        <v>0</v>
      </c>
      <c r="K454" s="17">
        <v>159285.48</v>
      </c>
      <c r="L454" s="20">
        <f t="shared" si="92"/>
        <v>8021907.37</v>
      </c>
      <c r="M454" s="17">
        <v>8892469</v>
      </c>
      <c r="N454" s="17">
        <v>2865552.88</v>
      </c>
      <c r="O454" s="17">
        <v>0</v>
      </c>
      <c r="P454" s="20">
        <f t="shared" si="93"/>
        <v>11758021.879999999</v>
      </c>
      <c r="Q454" s="17">
        <v>8093572</v>
      </c>
      <c r="R454" s="17">
        <v>0</v>
      </c>
      <c r="S454" s="21">
        <f t="shared" si="94"/>
        <v>8093572</v>
      </c>
      <c r="T454" s="20">
        <f t="shared" si="95"/>
        <v>27873501.25</v>
      </c>
      <c r="U454" s="22">
        <f t="shared" si="96"/>
        <v>1.8026762574055624</v>
      </c>
      <c r="V454" s="22">
        <f t="shared" si="97"/>
        <v>0</v>
      </c>
      <c r="W454" s="22">
        <f t="shared" si="98"/>
        <v>1.8026762574055624</v>
      </c>
      <c r="X454" s="23">
        <f t="shared" si="99"/>
        <v>2.6188568999115738</v>
      </c>
      <c r="Y454" s="23">
        <f t="shared" si="100"/>
        <v>1.7867144389406433</v>
      </c>
      <c r="Z454" s="24"/>
      <c r="AA454" s="23">
        <f t="shared" si="101"/>
        <v>6.208247596257779</v>
      </c>
      <c r="AB454" s="34">
        <v>144978.64938608458</v>
      </c>
      <c r="AC454" s="26">
        <f t="shared" si="102"/>
        <v>9000.63351559859</v>
      </c>
      <c r="AD454" s="28"/>
      <c r="AE454" s="29">
        <f>E454/G454</f>
        <v>1493100591.9521117</v>
      </c>
      <c r="AF454" s="22">
        <f>(L454/AE454)*100</f>
        <v>0.5372650317894514</v>
      </c>
      <c r="AG454" s="22">
        <f>(P454/AE454)*100</f>
        <v>0.7874902698034102</v>
      </c>
      <c r="AH454" s="22">
        <f>(Q454/AE454)*100</f>
        <v>0.5420647506018527</v>
      </c>
      <c r="AI454" s="22">
        <f>(S454/AE454)*100</f>
        <v>0.5420647506018527</v>
      </c>
      <c r="AJ454" s="22">
        <f t="shared" si="103"/>
        <v>1.866</v>
      </c>
    </row>
    <row r="455" spans="1:36" ht="12.75">
      <c r="A455" s="13" t="s">
        <v>948</v>
      </c>
      <c r="B455" s="14" t="s">
        <v>949</v>
      </c>
      <c r="C455" s="15" t="s">
        <v>937</v>
      </c>
      <c r="D455" s="16"/>
      <c r="E455" s="35">
        <v>1368190600</v>
      </c>
      <c r="F455" s="33">
        <v>36.45</v>
      </c>
      <c r="G455" s="19">
        <f t="shared" si="91"/>
        <v>0.36450000000000005</v>
      </c>
      <c r="H455" s="17">
        <v>19127346.91</v>
      </c>
      <c r="I455" s="17">
        <v>0</v>
      </c>
      <c r="J455" s="17">
        <v>0</v>
      </c>
      <c r="K455" s="17">
        <v>388026.86</v>
      </c>
      <c r="L455" s="20">
        <f t="shared" si="92"/>
        <v>19515373.77</v>
      </c>
      <c r="M455" s="17">
        <v>15235727.5</v>
      </c>
      <c r="N455" s="17">
        <v>0</v>
      </c>
      <c r="O455" s="17">
        <v>0</v>
      </c>
      <c r="P455" s="20">
        <f t="shared" si="93"/>
        <v>15235727.5</v>
      </c>
      <c r="Q455" s="17">
        <v>48748800</v>
      </c>
      <c r="R455" s="17">
        <v>0</v>
      </c>
      <c r="S455" s="21">
        <f t="shared" si="94"/>
        <v>48748800</v>
      </c>
      <c r="T455" s="20">
        <f t="shared" si="95"/>
        <v>83499901.27</v>
      </c>
      <c r="U455" s="22">
        <f t="shared" si="96"/>
        <v>3.5630123463792254</v>
      </c>
      <c r="V455" s="22">
        <f t="shared" si="97"/>
        <v>0</v>
      </c>
      <c r="W455" s="22">
        <f t="shared" si="98"/>
        <v>3.5630123463792254</v>
      </c>
      <c r="X455" s="23">
        <f t="shared" si="99"/>
        <v>1.113567619891556</v>
      </c>
      <c r="Y455" s="23">
        <f t="shared" si="100"/>
        <v>1.426363678423167</v>
      </c>
      <c r="Z455" s="24"/>
      <c r="AA455" s="23">
        <f t="shared" si="101"/>
        <v>6.102943644693948</v>
      </c>
      <c r="AB455" s="34">
        <v>130730.91312618897</v>
      </c>
      <c r="AC455" s="26">
        <f t="shared" si="102"/>
        <v>7978.433954285116</v>
      </c>
      <c r="AD455" s="28"/>
      <c r="AE455" s="29">
        <f>E455/G455</f>
        <v>3753609327.8463645</v>
      </c>
      <c r="AF455" s="22">
        <f>(L455/AE455)*100</f>
        <v>0.5199095607852444</v>
      </c>
      <c r="AG455" s="22">
        <f>(P455/AE455)*100</f>
        <v>0.4058953974504722</v>
      </c>
      <c r="AH455" s="22">
        <f>(Q455/AE455)*100</f>
        <v>1.2987180002552277</v>
      </c>
      <c r="AI455" s="22">
        <f>(S455/AE455)*100</f>
        <v>1.2987180002552277</v>
      </c>
      <c r="AJ455" s="22">
        <f t="shared" si="103"/>
        <v>2.225</v>
      </c>
    </row>
    <row r="456" spans="1:36" ht="12.75">
      <c r="A456" s="13" t="s">
        <v>950</v>
      </c>
      <c r="B456" s="14" t="s">
        <v>951</v>
      </c>
      <c r="C456" s="15" t="s">
        <v>937</v>
      </c>
      <c r="D456" s="16"/>
      <c r="E456" s="35">
        <v>9352696819</v>
      </c>
      <c r="F456" s="33">
        <v>105.45</v>
      </c>
      <c r="G456" s="19">
        <f t="shared" si="91"/>
        <v>1.0545</v>
      </c>
      <c r="H456" s="17">
        <v>44049036.92</v>
      </c>
      <c r="I456" s="17">
        <v>0</v>
      </c>
      <c r="J456" s="17">
        <v>0</v>
      </c>
      <c r="K456" s="17">
        <v>903816.05</v>
      </c>
      <c r="L456" s="20">
        <f t="shared" si="92"/>
        <v>44952852.97</v>
      </c>
      <c r="M456" s="17">
        <v>38552971.5</v>
      </c>
      <c r="N456" s="17">
        <v>0</v>
      </c>
      <c r="O456" s="17">
        <v>0</v>
      </c>
      <c r="P456" s="20">
        <f t="shared" si="93"/>
        <v>38552971.5</v>
      </c>
      <c r="Q456" s="17">
        <v>97052952.35</v>
      </c>
      <c r="R456" s="17">
        <v>0</v>
      </c>
      <c r="S456" s="21">
        <f t="shared" si="94"/>
        <v>97052952.35</v>
      </c>
      <c r="T456" s="20">
        <f t="shared" si="95"/>
        <v>180558776.82</v>
      </c>
      <c r="U456" s="22">
        <f t="shared" si="96"/>
        <v>1.0377001866759645</v>
      </c>
      <c r="V456" s="22">
        <f t="shared" si="97"/>
        <v>0</v>
      </c>
      <c r="W456" s="22">
        <f t="shared" si="98"/>
        <v>1.0377001866759645</v>
      </c>
      <c r="X456" s="23">
        <f t="shared" si="99"/>
        <v>0.41221235164684966</v>
      </c>
      <c r="Y456" s="23">
        <f t="shared" si="100"/>
        <v>0.4806405450744249</v>
      </c>
      <c r="Z456" s="24"/>
      <c r="AA456" s="23">
        <f t="shared" si="101"/>
        <v>1.9305530833972389</v>
      </c>
      <c r="AB456" s="34">
        <v>356223.14088803524</v>
      </c>
      <c r="AC456" s="26">
        <f t="shared" si="102"/>
        <v>6877.076830188455</v>
      </c>
      <c r="AD456" s="28"/>
      <c r="AE456" s="29">
        <f>E456/G456</f>
        <v>8869318936.936937</v>
      </c>
      <c r="AF456" s="22">
        <f>(L456/AE456)*100</f>
        <v>0.506835454780981</v>
      </c>
      <c r="AG456" s="22">
        <f>(P456/AE456)*100</f>
        <v>0.4346779248116029</v>
      </c>
      <c r="AH456" s="22">
        <f>(Q456/AE456)*100</f>
        <v>1.0942548468498046</v>
      </c>
      <c r="AI456" s="22">
        <f>(S456/AE456)*100</f>
        <v>1.0942548468498046</v>
      </c>
      <c r="AJ456" s="22">
        <f t="shared" si="103"/>
        <v>2.036</v>
      </c>
    </row>
    <row r="457" spans="1:36" ht="12.75">
      <c r="A457" s="13" t="s">
        <v>952</v>
      </c>
      <c r="B457" s="14" t="s">
        <v>953</v>
      </c>
      <c r="C457" s="15" t="s">
        <v>937</v>
      </c>
      <c r="D457" s="16"/>
      <c r="E457" s="35">
        <v>641712901</v>
      </c>
      <c r="F457" s="33">
        <v>43.63</v>
      </c>
      <c r="G457" s="19">
        <f t="shared" si="91"/>
        <v>0.4363</v>
      </c>
      <c r="H457" s="17">
        <v>7760881.04</v>
      </c>
      <c r="I457" s="17">
        <v>0</v>
      </c>
      <c r="J457" s="17">
        <v>0</v>
      </c>
      <c r="K457" s="17">
        <v>157470.14</v>
      </c>
      <c r="L457" s="20">
        <f t="shared" si="92"/>
        <v>7918351.18</v>
      </c>
      <c r="M457" s="17">
        <v>21166999</v>
      </c>
      <c r="N457" s="17">
        <v>0</v>
      </c>
      <c r="O457" s="17">
        <v>0</v>
      </c>
      <c r="P457" s="20">
        <f t="shared" si="93"/>
        <v>21166999</v>
      </c>
      <c r="Q457" s="17">
        <v>8296935</v>
      </c>
      <c r="R457" s="17">
        <v>64171</v>
      </c>
      <c r="S457" s="21">
        <f t="shared" si="94"/>
        <v>8361106</v>
      </c>
      <c r="T457" s="20">
        <f t="shared" si="95"/>
        <v>37446456.18</v>
      </c>
      <c r="U457" s="22">
        <f t="shared" si="96"/>
        <v>1.2929356706200925</v>
      </c>
      <c r="V457" s="22">
        <f t="shared" si="97"/>
        <v>0.009999954792867721</v>
      </c>
      <c r="W457" s="22">
        <f t="shared" si="98"/>
        <v>1.3029356254129603</v>
      </c>
      <c r="X457" s="23">
        <f t="shared" si="99"/>
        <v>3.298515421306763</v>
      </c>
      <c r="Y457" s="23">
        <f t="shared" si="100"/>
        <v>1.2339398456319954</v>
      </c>
      <c r="Z457" s="24"/>
      <c r="AA457" s="23">
        <f t="shared" si="101"/>
        <v>5.835390892351718</v>
      </c>
      <c r="AB457" s="34">
        <v>148753.28486806678</v>
      </c>
      <c r="AC457" s="26">
        <f t="shared" si="102"/>
        <v>8680.335637265174</v>
      </c>
      <c r="AD457" s="28"/>
      <c r="AE457" s="29">
        <f>E457/G457</f>
        <v>1470806557.4146228</v>
      </c>
      <c r="AF457" s="22">
        <f>(L457/AE457)*100</f>
        <v>0.5383679546492397</v>
      </c>
      <c r="AG457" s="22">
        <f>(P457/AE457)*100</f>
        <v>1.4391422783161407</v>
      </c>
      <c r="AH457" s="22">
        <f>(Q457/AE457)*100</f>
        <v>0.5641078330915464</v>
      </c>
      <c r="AI457" s="22">
        <f>(S457/AE457)*100</f>
        <v>0.5684708133676746</v>
      </c>
      <c r="AJ457" s="22">
        <f t="shared" si="103"/>
        <v>2.545</v>
      </c>
    </row>
    <row r="458" spans="1:36" ht="12.75">
      <c r="A458" s="13" t="s">
        <v>954</v>
      </c>
      <c r="B458" s="14" t="s">
        <v>955</v>
      </c>
      <c r="C458" s="15" t="s">
        <v>937</v>
      </c>
      <c r="D458" s="16"/>
      <c r="E458" s="35">
        <v>181767750</v>
      </c>
      <c r="F458" s="33">
        <v>46.25</v>
      </c>
      <c r="G458" s="19">
        <f t="shared" si="91"/>
        <v>0.4625</v>
      </c>
      <c r="H458" s="17">
        <v>2160118.64</v>
      </c>
      <c r="I458" s="17">
        <v>0</v>
      </c>
      <c r="J458" s="17">
        <v>0</v>
      </c>
      <c r="K458" s="17">
        <v>43758.86</v>
      </c>
      <c r="L458" s="20">
        <f t="shared" si="92"/>
        <v>2203877.5</v>
      </c>
      <c r="M458" s="17">
        <v>2620196</v>
      </c>
      <c r="N458" s="17">
        <v>2753033.89</v>
      </c>
      <c r="O458" s="17">
        <v>0</v>
      </c>
      <c r="P458" s="20">
        <f t="shared" si="93"/>
        <v>5373229.890000001</v>
      </c>
      <c r="Q458" s="17">
        <v>3080396</v>
      </c>
      <c r="R458" s="17">
        <v>0</v>
      </c>
      <c r="S458" s="21">
        <f t="shared" si="94"/>
        <v>3080396</v>
      </c>
      <c r="T458" s="20">
        <f t="shared" si="95"/>
        <v>10657503.39</v>
      </c>
      <c r="U458" s="22">
        <f t="shared" si="96"/>
        <v>1.69468786404629</v>
      </c>
      <c r="V458" s="22">
        <f t="shared" si="97"/>
        <v>0</v>
      </c>
      <c r="W458" s="22">
        <f t="shared" si="98"/>
        <v>1.69468786404629</v>
      </c>
      <c r="X458" s="23">
        <f t="shared" si="99"/>
        <v>2.956096386735271</v>
      </c>
      <c r="Y458" s="23">
        <f t="shared" si="100"/>
        <v>1.212468933570449</v>
      </c>
      <c r="Z458" s="24"/>
      <c r="AA458" s="23">
        <f t="shared" si="101"/>
        <v>5.86325318435201</v>
      </c>
      <c r="AB458" s="34">
        <v>148337.4193548387</v>
      </c>
      <c r="AC458" s="26">
        <f t="shared" si="102"/>
        <v>8697.398463908175</v>
      </c>
      <c r="AD458" s="28"/>
      <c r="AE458" s="29">
        <f>E458/G458</f>
        <v>393011351.3513513</v>
      </c>
      <c r="AF458" s="22">
        <f>(L458/AE458)*100</f>
        <v>0.5607668817763327</v>
      </c>
      <c r="AG458" s="22">
        <f>(P458/AE458)*100</f>
        <v>1.3671945788650628</v>
      </c>
      <c r="AH458" s="22">
        <f>(Q458/AE458)*100</f>
        <v>0.7837931371214092</v>
      </c>
      <c r="AI458" s="22">
        <f>(S458/AE458)*100</f>
        <v>0.7837931371214092</v>
      </c>
      <c r="AJ458" s="22">
        <f t="shared" si="103"/>
        <v>2.7119999999999997</v>
      </c>
    </row>
    <row r="459" spans="1:36" ht="12.75">
      <c r="A459" s="13" t="s">
        <v>956</v>
      </c>
      <c r="B459" s="14" t="s">
        <v>957</v>
      </c>
      <c r="C459" s="15" t="s">
        <v>937</v>
      </c>
      <c r="D459" s="16" t="s">
        <v>57</v>
      </c>
      <c r="E459" s="35">
        <v>1726539690</v>
      </c>
      <c r="F459" s="33">
        <v>93</v>
      </c>
      <c r="G459" s="19">
        <f t="shared" si="91"/>
        <v>0.93</v>
      </c>
      <c r="H459" s="17">
        <v>9702603.16</v>
      </c>
      <c r="I459" s="17">
        <v>0</v>
      </c>
      <c r="J459" s="17">
        <v>0</v>
      </c>
      <c r="K459" s="17">
        <v>196902.83</v>
      </c>
      <c r="L459" s="20">
        <f t="shared" si="92"/>
        <v>9899505.99</v>
      </c>
      <c r="M459" s="17">
        <v>15282478</v>
      </c>
      <c r="N459" s="17">
        <v>9164471.27</v>
      </c>
      <c r="O459" s="17">
        <v>0</v>
      </c>
      <c r="P459" s="20">
        <f t="shared" si="93"/>
        <v>24446949.27</v>
      </c>
      <c r="Q459" s="17">
        <v>9140143</v>
      </c>
      <c r="R459" s="17">
        <v>172654</v>
      </c>
      <c r="S459" s="21">
        <f t="shared" si="94"/>
        <v>9312797</v>
      </c>
      <c r="T459" s="20">
        <f t="shared" si="95"/>
        <v>43659252.26</v>
      </c>
      <c r="U459" s="22">
        <f t="shared" si="96"/>
        <v>0.529390841863589</v>
      </c>
      <c r="V459" s="22">
        <f t="shared" si="97"/>
        <v>0.010000001795498835</v>
      </c>
      <c r="W459" s="22">
        <f t="shared" si="98"/>
        <v>0.5393908436590878</v>
      </c>
      <c r="X459" s="23">
        <f t="shared" si="99"/>
        <v>1.415950609858265</v>
      </c>
      <c r="Y459" s="23">
        <f t="shared" si="100"/>
        <v>0.573372627767393</v>
      </c>
      <c r="Z459" s="24"/>
      <c r="AA459" s="23">
        <f t="shared" si="101"/>
        <v>2.528714081284746</v>
      </c>
      <c r="AB459" s="34">
        <v>356504.5507045507</v>
      </c>
      <c r="AC459" s="26">
        <f t="shared" si="102"/>
        <v>9014.980774086891</v>
      </c>
      <c r="AD459" s="28"/>
      <c r="AE459" s="29">
        <f>E459/G459</f>
        <v>1856494290.3225806</v>
      </c>
      <c r="AF459" s="22">
        <f>(L459/AE459)*100</f>
        <v>0.5332365438236755</v>
      </c>
      <c r="AG459" s="22">
        <f>(P459/AE459)*100</f>
        <v>1.3168340671681866</v>
      </c>
      <c r="AH459" s="22">
        <f>(Q459/AE459)*100</f>
        <v>0.49233348293313783</v>
      </c>
      <c r="AI459" s="22">
        <f>(S459/AE459)*100</f>
        <v>0.5016334846029518</v>
      </c>
      <c r="AJ459" s="22">
        <f t="shared" si="103"/>
        <v>2.3520000000000003</v>
      </c>
    </row>
    <row r="460" spans="1:36" ht="12.75">
      <c r="A460" s="13" t="s">
        <v>958</v>
      </c>
      <c r="B460" s="14" t="s">
        <v>959</v>
      </c>
      <c r="C460" s="15" t="s">
        <v>937</v>
      </c>
      <c r="D460" s="16" t="s">
        <v>57</v>
      </c>
      <c r="E460" s="35">
        <v>2703305198</v>
      </c>
      <c r="F460" s="33">
        <v>106.27</v>
      </c>
      <c r="G460" s="19">
        <f t="shared" si="91"/>
        <v>1.0627</v>
      </c>
      <c r="H460" s="17">
        <v>12376020.02</v>
      </c>
      <c r="I460" s="17">
        <v>0</v>
      </c>
      <c r="J460" s="17">
        <v>0</v>
      </c>
      <c r="K460" s="17">
        <v>254328.78</v>
      </c>
      <c r="L460" s="20">
        <f t="shared" si="92"/>
        <v>12630348.799999999</v>
      </c>
      <c r="M460" s="17">
        <v>12655063</v>
      </c>
      <c r="N460" s="17">
        <v>7938217.74</v>
      </c>
      <c r="O460" s="17">
        <v>0</v>
      </c>
      <c r="P460" s="20">
        <f t="shared" si="93"/>
        <v>20593280.740000002</v>
      </c>
      <c r="Q460" s="17">
        <v>10569859</v>
      </c>
      <c r="R460" s="17">
        <v>0</v>
      </c>
      <c r="S460" s="21">
        <f t="shared" si="94"/>
        <v>10569859</v>
      </c>
      <c r="T460" s="20">
        <f t="shared" si="95"/>
        <v>43793488.54</v>
      </c>
      <c r="U460" s="22">
        <f t="shared" si="96"/>
        <v>0.3909976205357779</v>
      </c>
      <c r="V460" s="22">
        <f t="shared" si="97"/>
        <v>0</v>
      </c>
      <c r="W460" s="22">
        <f t="shared" si="98"/>
        <v>0.3909976205357779</v>
      </c>
      <c r="X460" s="23">
        <f t="shared" si="99"/>
        <v>0.7617815685493311</v>
      </c>
      <c r="Y460" s="23">
        <f t="shared" si="100"/>
        <v>0.4672187516727439</v>
      </c>
      <c r="Z460" s="24"/>
      <c r="AA460" s="23">
        <f t="shared" si="101"/>
        <v>1.619997940757853</v>
      </c>
      <c r="AB460" s="34">
        <v>452388.67427568045</v>
      </c>
      <c r="AC460" s="26">
        <f t="shared" si="102"/>
        <v>7328.687207487776</v>
      </c>
      <c r="AD460" s="28"/>
      <c r="AE460" s="29">
        <f>E460/G460</f>
        <v>2543808410.6521125</v>
      </c>
      <c r="AF460" s="22">
        <f>(L460/AE460)*100</f>
        <v>0.49651336740262497</v>
      </c>
      <c r="AG460" s="22">
        <f>(P460/AE460)*100</f>
        <v>0.8095452728973742</v>
      </c>
      <c r="AH460" s="22">
        <f>(Q460/AE460)*100</f>
        <v>0.4155131713433712</v>
      </c>
      <c r="AI460" s="22">
        <f>(S460/AE460)*100</f>
        <v>0.4155131713433712</v>
      </c>
      <c r="AJ460" s="22">
        <f t="shared" si="103"/>
        <v>1.7229999999999999</v>
      </c>
    </row>
    <row r="461" spans="1:36" ht="12.75">
      <c r="A461" s="13" t="s">
        <v>960</v>
      </c>
      <c r="B461" s="14" t="s">
        <v>961</v>
      </c>
      <c r="C461" s="15" t="s">
        <v>937</v>
      </c>
      <c r="D461" s="16"/>
      <c r="E461" s="35">
        <v>577156626</v>
      </c>
      <c r="F461" s="33">
        <v>42.01</v>
      </c>
      <c r="G461" s="19">
        <f t="shared" si="91"/>
        <v>0.4201</v>
      </c>
      <c r="H461" s="17">
        <v>6904254.07</v>
      </c>
      <c r="I461" s="17">
        <v>0</v>
      </c>
      <c r="J461" s="17">
        <v>0</v>
      </c>
      <c r="K461" s="17">
        <v>140308.31</v>
      </c>
      <c r="L461" s="20">
        <f t="shared" si="92"/>
        <v>7044562.38</v>
      </c>
      <c r="M461" s="17">
        <v>11614100</v>
      </c>
      <c r="N461" s="17">
        <v>7082137.73</v>
      </c>
      <c r="O461" s="17">
        <v>0</v>
      </c>
      <c r="P461" s="20">
        <f t="shared" si="93"/>
        <v>18696237.73</v>
      </c>
      <c r="Q461" s="17">
        <v>7872836</v>
      </c>
      <c r="R461" s="17">
        <v>57715</v>
      </c>
      <c r="S461" s="21">
        <f t="shared" si="94"/>
        <v>7930551</v>
      </c>
      <c r="T461" s="20">
        <f t="shared" si="95"/>
        <v>33671351.11</v>
      </c>
      <c r="U461" s="22">
        <f t="shared" si="96"/>
        <v>1.3640727049367705</v>
      </c>
      <c r="V461" s="22">
        <f t="shared" si="97"/>
        <v>0.009999885195808182</v>
      </c>
      <c r="W461" s="22">
        <f t="shared" si="98"/>
        <v>1.3740725901325788</v>
      </c>
      <c r="X461" s="23">
        <f t="shared" si="99"/>
        <v>3.2393698500136425</v>
      </c>
      <c r="Y461" s="23">
        <f t="shared" si="100"/>
        <v>1.2205633726883696</v>
      </c>
      <c r="Z461" s="24"/>
      <c r="AA461" s="23">
        <f t="shared" si="101"/>
        <v>5.834005812834591</v>
      </c>
      <c r="AB461" s="34">
        <v>133653.7339769375</v>
      </c>
      <c r="AC461" s="26">
        <f t="shared" si="102"/>
        <v>7797.366609285015</v>
      </c>
      <c r="AD461" s="28"/>
      <c r="AE461" s="29">
        <f>E461/G461</f>
        <v>1373855334.44418</v>
      </c>
      <c r="AF461" s="22">
        <f>(L461/AE461)*100</f>
        <v>0.5127586728663841</v>
      </c>
      <c r="AG461" s="22">
        <f>(P461/AE461)*100</f>
        <v>1.3608592739907313</v>
      </c>
      <c r="AH461" s="22">
        <f>(Q461/AE461)*100</f>
        <v>0.5730469433439372</v>
      </c>
      <c r="AI461" s="22">
        <f>(S461/AE461)*100</f>
        <v>0.5772478951146962</v>
      </c>
      <c r="AJ461" s="22">
        <f t="shared" si="103"/>
        <v>2.451</v>
      </c>
    </row>
    <row r="462" spans="1:36" ht="12.75">
      <c r="A462" s="13" t="s">
        <v>962</v>
      </c>
      <c r="B462" s="14" t="s">
        <v>963</v>
      </c>
      <c r="C462" s="15" t="s">
        <v>937</v>
      </c>
      <c r="D462" s="16"/>
      <c r="E462" s="35">
        <v>5334584909</v>
      </c>
      <c r="F462" s="33">
        <v>47.58</v>
      </c>
      <c r="G462" s="19">
        <f t="shared" si="91"/>
        <v>0.4758</v>
      </c>
      <c r="H462" s="17">
        <v>56635698.63</v>
      </c>
      <c r="I462" s="17">
        <v>0</v>
      </c>
      <c r="J462" s="17">
        <v>0</v>
      </c>
      <c r="K462" s="17">
        <v>1165384.97</v>
      </c>
      <c r="L462" s="20">
        <f t="shared" si="92"/>
        <v>57801083.6</v>
      </c>
      <c r="M462" s="17">
        <v>119684086.5</v>
      </c>
      <c r="N462" s="17">
        <v>0</v>
      </c>
      <c r="O462" s="17">
        <v>0</v>
      </c>
      <c r="P462" s="20">
        <f t="shared" si="93"/>
        <v>119684086.5</v>
      </c>
      <c r="Q462" s="17">
        <v>52139048</v>
      </c>
      <c r="R462" s="17">
        <v>1066917</v>
      </c>
      <c r="S462" s="21">
        <f t="shared" si="94"/>
        <v>53205965</v>
      </c>
      <c r="T462" s="20">
        <f t="shared" si="95"/>
        <v>230691135.1</v>
      </c>
      <c r="U462" s="22">
        <f t="shared" si="96"/>
        <v>0.9773777883268105</v>
      </c>
      <c r="V462" s="22">
        <f t="shared" si="97"/>
        <v>0.020000000341169936</v>
      </c>
      <c r="W462" s="22">
        <f t="shared" si="98"/>
        <v>0.9973777886679805</v>
      </c>
      <c r="X462" s="23">
        <f t="shared" si="99"/>
        <v>2.243550126985147</v>
      </c>
      <c r="Y462" s="23">
        <f t="shared" si="100"/>
        <v>1.0835160483149036</v>
      </c>
      <c r="Z462" s="24"/>
      <c r="AA462" s="23">
        <f t="shared" si="101"/>
        <v>4.324443963968031</v>
      </c>
      <c r="AB462" s="34">
        <v>230242.08667544596</v>
      </c>
      <c r="AC462" s="26">
        <f t="shared" si="102"/>
        <v>9956.690019750366</v>
      </c>
      <c r="AD462" s="28"/>
      <c r="AE462" s="29">
        <f>E462/G462</f>
        <v>11211822002.942413</v>
      </c>
      <c r="AF462" s="22">
        <f>(L462/AE462)*100</f>
        <v>0.5155369357882311</v>
      </c>
      <c r="AG462" s="22">
        <f>(P462/AE462)*100</f>
        <v>1.0674811504195332</v>
      </c>
      <c r="AH462" s="22">
        <f>(Q462/AE462)*100</f>
        <v>0.46503635168589647</v>
      </c>
      <c r="AI462" s="22">
        <f>(S462/AE462)*100</f>
        <v>0.4745523518482251</v>
      </c>
      <c r="AJ462" s="22">
        <f t="shared" si="103"/>
        <v>2.058</v>
      </c>
    </row>
    <row r="463" spans="1:36" ht="12.75">
      <c r="A463" s="13" t="s">
        <v>964</v>
      </c>
      <c r="B463" s="14" t="s">
        <v>965</v>
      </c>
      <c r="C463" s="15" t="s">
        <v>937</v>
      </c>
      <c r="D463" s="16"/>
      <c r="E463" s="35">
        <v>1518364717</v>
      </c>
      <c r="F463" s="33">
        <v>40.77</v>
      </c>
      <c r="G463" s="19">
        <f t="shared" si="91"/>
        <v>0.4077</v>
      </c>
      <c r="H463" s="17">
        <v>19026556.03</v>
      </c>
      <c r="I463" s="17">
        <v>0</v>
      </c>
      <c r="J463" s="17">
        <v>0</v>
      </c>
      <c r="K463" s="17">
        <v>386165.94</v>
      </c>
      <c r="L463" s="20">
        <f t="shared" si="92"/>
        <v>19412721.970000003</v>
      </c>
      <c r="M463" s="17">
        <v>48152702</v>
      </c>
      <c r="N463" s="17">
        <v>0</v>
      </c>
      <c r="O463" s="17">
        <v>0</v>
      </c>
      <c r="P463" s="20">
        <f t="shared" si="93"/>
        <v>48152702</v>
      </c>
      <c r="Q463" s="17">
        <v>21234814</v>
      </c>
      <c r="R463" s="17">
        <v>151837</v>
      </c>
      <c r="S463" s="21">
        <f t="shared" si="94"/>
        <v>21386651</v>
      </c>
      <c r="T463" s="20">
        <f t="shared" si="95"/>
        <v>88952074.97</v>
      </c>
      <c r="U463" s="22">
        <f t="shared" si="96"/>
        <v>1.3985318390403563</v>
      </c>
      <c r="V463" s="22">
        <f t="shared" si="97"/>
        <v>0.010000034794011878</v>
      </c>
      <c r="W463" s="22">
        <f t="shared" si="98"/>
        <v>1.4085318738343682</v>
      </c>
      <c r="X463" s="23">
        <f t="shared" si="99"/>
        <v>3.171352802187118</v>
      </c>
      <c r="Y463" s="23">
        <f t="shared" si="100"/>
        <v>1.2785282582406057</v>
      </c>
      <c r="Z463" s="24"/>
      <c r="AA463" s="23">
        <f t="shared" si="101"/>
        <v>5.858412934262091</v>
      </c>
      <c r="AB463" s="34">
        <v>136507.3877836649</v>
      </c>
      <c r="AC463" s="26">
        <f t="shared" si="102"/>
        <v>7997.166462141534</v>
      </c>
      <c r="AD463" s="28"/>
      <c r="AE463" s="29">
        <f>E463/G463</f>
        <v>3724220546.970812</v>
      </c>
      <c r="AF463" s="22">
        <f>(L463/AE463)*100</f>
        <v>0.5212559708846949</v>
      </c>
      <c r="AG463" s="22">
        <f>(P463/AE463)*100</f>
        <v>1.292960537451688</v>
      </c>
      <c r="AH463" s="22">
        <f>(Q463/AE463)*100</f>
        <v>0.5701814307767532</v>
      </c>
      <c r="AI463" s="22">
        <f>(S463/AE463)*100</f>
        <v>0.5742584449622719</v>
      </c>
      <c r="AJ463" s="22">
        <f t="shared" si="103"/>
        <v>2.388</v>
      </c>
    </row>
    <row r="464" spans="1:36" ht="12.75">
      <c r="A464" s="13" t="s">
        <v>966</v>
      </c>
      <c r="B464" s="14" t="s">
        <v>967</v>
      </c>
      <c r="C464" s="15" t="s">
        <v>937</v>
      </c>
      <c r="D464" s="16"/>
      <c r="E464" s="35">
        <v>852661320</v>
      </c>
      <c r="F464" s="33">
        <v>47.74</v>
      </c>
      <c r="G464" s="19">
        <f t="shared" si="91"/>
        <v>0.47740000000000005</v>
      </c>
      <c r="H464" s="17">
        <v>9641985.89</v>
      </c>
      <c r="I464" s="17">
        <v>0</v>
      </c>
      <c r="J464" s="17">
        <v>0</v>
      </c>
      <c r="K464" s="17">
        <v>195711.77</v>
      </c>
      <c r="L464" s="20">
        <f t="shared" si="92"/>
        <v>9837697.66</v>
      </c>
      <c r="M464" s="17">
        <v>12737925</v>
      </c>
      <c r="N464" s="17">
        <v>5694941.95</v>
      </c>
      <c r="O464" s="17">
        <v>0</v>
      </c>
      <c r="P464" s="20">
        <f t="shared" si="93"/>
        <v>18432866.95</v>
      </c>
      <c r="Q464" s="17">
        <v>9794202.25</v>
      </c>
      <c r="R464" s="17">
        <v>85266</v>
      </c>
      <c r="S464" s="21">
        <f t="shared" si="94"/>
        <v>9879468.25</v>
      </c>
      <c r="T464" s="20">
        <f t="shared" si="95"/>
        <v>38150032.86</v>
      </c>
      <c r="U464" s="22">
        <f t="shared" si="96"/>
        <v>1.1486626659691799</v>
      </c>
      <c r="V464" s="22">
        <f t="shared" si="97"/>
        <v>0.009999984519058517</v>
      </c>
      <c r="W464" s="22">
        <f t="shared" si="98"/>
        <v>1.1586626504882382</v>
      </c>
      <c r="X464" s="23">
        <f t="shared" si="99"/>
        <v>2.1618040501708227</v>
      </c>
      <c r="Y464" s="23">
        <f t="shared" si="100"/>
        <v>1.153763801552532</v>
      </c>
      <c r="Z464" s="24"/>
      <c r="AA464" s="23">
        <f t="shared" si="101"/>
        <v>4.474230502211593</v>
      </c>
      <c r="AB464" s="34">
        <v>191118.07637379697</v>
      </c>
      <c r="AC464" s="26">
        <f t="shared" si="102"/>
        <v>8551.06326835647</v>
      </c>
      <c r="AD464" s="28"/>
      <c r="AE464" s="29">
        <f>E464/G464</f>
        <v>1786052199.4134896</v>
      </c>
      <c r="AF464" s="22">
        <f>(L464/AE464)*100</f>
        <v>0.5508068388611789</v>
      </c>
      <c r="AG464" s="22">
        <f>(P464/AE464)*100</f>
        <v>1.0320452535515507</v>
      </c>
      <c r="AH464" s="22">
        <f>(Q464/AE464)*100</f>
        <v>0.5483715567336865</v>
      </c>
      <c r="AI464" s="22">
        <f>(S464/AE464)*100</f>
        <v>0.553145549343085</v>
      </c>
      <c r="AJ464" s="22">
        <f t="shared" si="103"/>
        <v>2.136</v>
      </c>
    </row>
    <row r="465" spans="1:36" ht="12.75">
      <c r="A465" s="13" t="s">
        <v>968</v>
      </c>
      <c r="B465" s="14" t="s">
        <v>969</v>
      </c>
      <c r="C465" s="15" t="s">
        <v>970</v>
      </c>
      <c r="D465" s="16"/>
      <c r="E465" s="35">
        <v>202021608</v>
      </c>
      <c r="F465" s="33">
        <v>59.44</v>
      </c>
      <c r="G465" s="19">
        <f t="shared" si="91"/>
        <v>0.5943999999999999</v>
      </c>
      <c r="H465" s="17">
        <v>2641232.1</v>
      </c>
      <c r="I465" s="17">
        <v>0</v>
      </c>
      <c r="J465" s="17">
        <v>0</v>
      </c>
      <c r="K465" s="17">
        <v>60978.45</v>
      </c>
      <c r="L465" s="20">
        <f t="shared" si="92"/>
        <v>2702210.5500000003</v>
      </c>
      <c r="M465" s="17">
        <v>3597120</v>
      </c>
      <c r="N465" s="17">
        <v>0</v>
      </c>
      <c r="O465" s="17">
        <v>0</v>
      </c>
      <c r="P465" s="20">
        <f t="shared" si="93"/>
        <v>3597120</v>
      </c>
      <c r="Q465" s="17">
        <v>433000</v>
      </c>
      <c r="R465" s="17">
        <v>40404</v>
      </c>
      <c r="S465" s="21">
        <f t="shared" si="94"/>
        <v>473404</v>
      </c>
      <c r="T465" s="20">
        <f t="shared" si="95"/>
        <v>6772734.550000001</v>
      </c>
      <c r="U465" s="22">
        <f t="shared" si="96"/>
        <v>0.21433350832451548</v>
      </c>
      <c r="V465" s="22">
        <f t="shared" si="97"/>
        <v>0.019999840809107907</v>
      </c>
      <c r="W465" s="22">
        <f t="shared" si="98"/>
        <v>0.2343333491336234</v>
      </c>
      <c r="X465" s="23">
        <f t="shared" si="99"/>
        <v>1.7805620080006492</v>
      </c>
      <c r="Y465" s="23">
        <f t="shared" si="100"/>
        <v>1.3375849131940383</v>
      </c>
      <c r="Z465" s="24"/>
      <c r="AA465" s="23">
        <f t="shared" si="101"/>
        <v>3.352480270328311</v>
      </c>
      <c r="AB465" s="34">
        <v>139961.39677666922</v>
      </c>
      <c r="AC465" s="26">
        <f t="shared" si="102"/>
        <v>4692.178213013761</v>
      </c>
      <c r="AD465" s="28"/>
      <c r="AE465" s="29">
        <f>E465/G465</f>
        <v>339874845.2220727</v>
      </c>
      <c r="AF465" s="22">
        <f>(L465/AE465)*100</f>
        <v>0.7950604724025362</v>
      </c>
      <c r="AG465" s="22">
        <f>(P465/AE465)*100</f>
        <v>1.0583660575555855</v>
      </c>
      <c r="AH465" s="22">
        <f>(Q465/AE465)*100</f>
        <v>0.12739983734809196</v>
      </c>
      <c r="AI465" s="22">
        <f>(S465/AE465)*100</f>
        <v>0.13928774272502573</v>
      </c>
      <c r="AJ465" s="22">
        <f t="shared" si="103"/>
        <v>1.9920000000000002</v>
      </c>
    </row>
    <row r="466" spans="1:36" ht="12.75">
      <c r="A466" s="13" t="s">
        <v>971</v>
      </c>
      <c r="B466" s="14" t="s">
        <v>972</v>
      </c>
      <c r="C466" s="15" t="s">
        <v>970</v>
      </c>
      <c r="D466" s="16"/>
      <c r="E466" s="35">
        <v>105312184</v>
      </c>
      <c r="F466" s="33">
        <v>91.31</v>
      </c>
      <c r="G466" s="19">
        <f t="shared" si="91"/>
        <v>0.9131</v>
      </c>
      <c r="H466" s="17">
        <v>946231.14</v>
      </c>
      <c r="I466" s="17">
        <v>0</v>
      </c>
      <c r="J466" s="17">
        <v>0</v>
      </c>
      <c r="K466" s="17">
        <v>21845.73</v>
      </c>
      <c r="L466" s="20">
        <f t="shared" si="92"/>
        <v>968076.87</v>
      </c>
      <c r="M466" s="17">
        <v>1137441</v>
      </c>
      <c r="N466" s="17">
        <v>0</v>
      </c>
      <c r="O466" s="17">
        <v>0</v>
      </c>
      <c r="P466" s="20">
        <f t="shared" si="93"/>
        <v>1137441</v>
      </c>
      <c r="Q466" s="17">
        <v>492325</v>
      </c>
      <c r="R466" s="17">
        <v>0</v>
      </c>
      <c r="S466" s="21">
        <f t="shared" si="94"/>
        <v>492325</v>
      </c>
      <c r="T466" s="20">
        <f t="shared" si="95"/>
        <v>2597842.87</v>
      </c>
      <c r="U466" s="22">
        <f t="shared" si="96"/>
        <v>0.46749101699381723</v>
      </c>
      <c r="V466" s="22">
        <f t="shared" si="97"/>
        <v>0</v>
      </c>
      <c r="W466" s="22">
        <f t="shared" si="98"/>
        <v>0.46749101699381723</v>
      </c>
      <c r="X466" s="23">
        <f t="shared" si="99"/>
        <v>1.0800659114618685</v>
      </c>
      <c r="Y466" s="23">
        <f t="shared" si="100"/>
        <v>0.9192448900309579</v>
      </c>
      <c r="Z466" s="24"/>
      <c r="AA466" s="23">
        <f t="shared" si="101"/>
        <v>2.4668018184866436</v>
      </c>
      <c r="AB466" s="34">
        <v>167764.50939457203</v>
      </c>
      <c r="AC466" s="26">
        <f t="shared" si="102"/>
        <v>4138.417968520499</v>
      </c>
      <c r="AD466" s="28"/>
      <c r="AE466" s="29">
        <f>E466/G466</f>
        <v>115334776.03767386</v>
      </c>
      <c r="AF466" s="22">
        <f>(L466/AE466)*100</f>
        <v>0.8393625090872676</v>
      </c>
      <c r="AG466" s="22">
        <f>(P466/AE466)*100</f>
        <v>0.9862081837558321</v>
      </c>
      <c r="AH466" s="22">
        <f>(Q466/AE466)*100</f>
        <v>0.42686604761705443</v>
      </c>
      <c r="AI466" s="22">
        <f>(S466/AE466)*100</f>
        <v>0.42686604761705443</v>
      </c>
      <c r="AJ466" s="22">
        <f t="shared" si="103"/>
        <v>2.252</v>
      </c>
    </row>
    <row r="467" spans="1:36" ht="12.75">
      <c r="A467" s="13" t="s">
        <v>973</v>
      </c>
      <c r="B467" s="14" t="s">
        <v>974</v>
      </c>
      <c r="C467" s="15" t="s">
        <v>970</v>
      </c>
      <c r="D467" s="16"/>
      <c r="E467" s="35">
        <v>121707798</v>
      </c>
      <c r="F467" s="33">
        <v>108.63</v>
      </c>
      <c r="G467" s="19">
        <f t="shared" si="91"/>
        <v>1.0863</v>
      </c>
      <c r="H467" s="17">
        <v>1025161.39</v>
      </c>
      <c r="I467" s="17">
        <v>0</v>
      </c>
      <c r="J467" s="17">
        <v>0</v>
      </c>
      <c r="K467" s="17">
        <v>23683.77</v>
      </c>
      <c r="L467" s="20">
        <f t="shared" si="92"/>
        <v>1048845.16</v>
      </c>
      <c r="M467" s="17">
        <v>1272663</v>
      </c>
      <c r="N467" s="17">
        <v>0</v>
      </c>
      <c r="O467" s="17">
        <v>0</v>
      </c>
      <c r="P467" s="20">
        <f t="shared" si="93"/>
        <v>1272663</v>
      </c>
      <c r="Q467" s="17">
        <v>265322.93</v>
      </c>
      <c r="R467" s="17">
        <v>0</v>
      </c>
      <c r="S467" s="21">
        <f t="shared" si="94"/>
        <v>265322.93</v>
      </c>
      <c r="T467" s="20">
        <f t="shared" si="95"/>
        <v>2586831.0900000003</v>
      </c>
      <c r="U467" s="22">
        <f t="shared" si="96"/>
        <v>0.2179999427809876</v>
      </c>
      <c r="V467" s="22">
        <f t="shared" si="97"/>
        <v>0</v>
      </c>
      <c r="W467" s="22">
        <f t="shared" si="98"/>
        <v>0.2179999427809876</v>
      </c>
      <c r="X467" s="23">
        <f t="shared" si="99"/>
        <v>1.045670878048422</v>
      </c>
      <c r="Y467" s="23">
        <f t="shared" si="100"/>
        <v>0.8617731790694299</v>
      </c>
      <c r="Z467" s="24"/>
      <c r="AA467" s="23">
        <f t="shared" si="101"/>
        <v>2.12544399989884</v>
      </c>
      <c r="AB467" s="34">
        <v>187513.00675675675</v>
      </c>
      <c r="AC467" s="26">
        <f t="shared" si="102"/>
        <v>3985.4839511413925</v>
      </c>
      <c r="AD467" s="28"/>
      <c r="AE467" s="29">
        <f>E467/G467</f>
        <v>112038845.62275614</v>
      </c>
      <c r="AF467" s="22">
        <f>(L467/AE467)*100</f>
        <v>0.9361442044231217</v>
      </c>
      <c r="AG467" s="22">
        <f>(P467/AE467)*100</f>
        <v>1.1359122748240011</v>
      </c>
      <c r="AH467" s="22">
        <f>(Q467/AE467)*100</f>
        <v>0.23681333784298686</v>
      </c>
      <c r="AI467" s="22">
        <f>(S467/AE467)*100</f>
        <v>0.23681333784298686</v>
      </c>
      <c r="AJ467" s="22">
        <f t="shared" si="103"/>
        <v>2.309</v>
      </c>
    </row>
    <row r="468" spans="1:36" ht="12.75">
      <c r="A468" s="13" t="s">
        <v>975</v>
      </c>
      <c r="B468" s="14" t="s">
        <v>976</v>
      </c>
      <c r="C468" s="15" t="s">
        <v>970</v>
      </c>
      <c r="D468" s="16"/>
      <c r="E468" s="35">
        <v>208925314</v>
      </c>
      <c r="F468" s="33">
        <v>79.49</v>
      </c>
      <c r="G468" s="19">
        <f t="shared" si="91"/>
        <v>0.7948999999999999</v>
      </c>
      <c r="H468" s="17">
        <v>2726440.6</v>
      </c>
      <c r="I468" s="17">
        <v>0</v>
      </c>
      <c r="J468" s="17">
        <v>0</v>
      </c>
      <c r="K468" s="17">
        <v>62945.59</v>
      </c>
      <c r="L468" s="20">
        <f t="shared" si="92"/>
        <v>2789386.19</v>
      </c>
      <c r="M468" s="17">
        <v>0</v>
      </c>
      <c r="N468" s="17">
        <v>0</v>
      </c>
      <c r="O468" s="17">
        <v>0</v>
      </c>
      <c r="P468" s="20">
        <f t="shared" si="93"/>
        <v>0</v>
      </c>
      <c r="Q468" s="17">
        <v>0</v>
      </c>
      <c r="R468" s="17">
        <v>0</v>
      </c>
      <c r="S468" s="21">
        <f t="shared" si="94"/>
        <v>0</v>
      </c>
      <c r="T468" s="20">
        <f t="shared" si="95"/>
        <v>2789386.19</v>
      </c>
      <c r="U468" s="22">
        <f t="shared" si="96"/>
        <v>0</v>
      </c>
      <c r="V468" s="22">
        <f t="shared" si="97"/>
        <v>0</v>
      </c>
      <c r="W468" s="22">
        <f t="shared" si="98"/>
        <v>0</v>
      </c>
      <c r="X468" s="23">
        <f t="shared" si="99"/>
        <v>0</v>
      </c>
      <c r="Y468" s="23">
        <f t="shared" si="100"/>
        <v>1.33511164185686</v>
      </c>
      <c r="Z468" s="24"/>
      <c r="AA468" s="23">
        <f t="shared" si="101"/>
        <v>1.33511164185686</v>
      </c>
      <c r="AB468" s="34">
        <v>125331.70028818444</v>
      </c>
      <c r="AC468" s="26">
        <f t="shared" si="102"/>
        <v>1673.3181214846984</v>
      </c>
      <c r="AD468" s="28"/>
      <c r="AE468" s="29">
        <f>E468/G468</f>
        <v>262832197.76072463</v>
      </c>
      <c r="AF468" s="22">
        <f>(L468/AE468)*100</f>
        <v>1.0612802441120177</v>
      </c>
      <c r="AG468" s="22">
        <f>(P468/AE468)*100</f>
        <v>0</v>
      </c>
      <c r="AH468" s="22">
        <f>(Q468/AE468)*100</f>
        <v>0</v>
      </c>
      <c r="AI468" s="22">
        <f>(S468/AE468)*100</f>
        <v>0</v>
      </c>
      <c r="AJ468" s="22">
        <f t="shared" si="103"/>
        <v>1.061</v>
      </c>
    </row>
    <row r="469" spans="1:36" ht="12.75">
      <c r="A469" s="13" t="s">
        <v>977</v>
      </c>
      <c r="B469" s="14" t="s">
        <v>978</v>
      </c>
      <c r="C469" s="15" t="s">
        <v>970</v>
      </c>
      <c r="D469" s="16"/>
      <c r="E469" s="35">
        <v>217931255</v>
      </c>
      <c r="F469" s="33">
        <v>105.27</v>
      </c>
      <c r="G469" s="19">
        <f t="shared" si="91"/>
        <v>1.0527</v>
      </c>
      <c r="H469" s="17">
        <v>1856480.86</v>
      </c>
      <c r="I469" s="17">
        <v>0</v>
      </c>
      <c r="J469" s="17">
        <v>0</v>
      </c>
      <c r="K469" s="17">
        <v>42860.75</v>
      </c>
      <c r="L469" s="20">
        <f t="shared" si="92"/>
        <v>1899341.61</v>
      </c>
      <c r="M469" s="17">
        <v>2427838</v>
      </c>
      <c r="N469" s="17">
        <v>0</v>
      </c>
      <c r="O469" s="17">
        <v>0</v>
      </c>
      <c r="P469" s="20">
        <f t="shared" si="93"/>
        <v>2427838</v>
      </c>
      <c r="Q469" s="17">
        <v>550865</v>
      </c>
      <c r="R469" s="17">
        <v>45718</v>
      </c>
      <c r="S469" s="21">
        <f t="shared" si="94"/>
        <v>596583</v>
      </c>
      <c r="T469" s="20">
        <f t="shared" si="95"/>
        <v>4923762.61</v>
      </c>
      <c r="U469" s="22">
        <f t="shared" si="96"/>
        <v>0.2527700765087596</v>
      </c>
      <c r="V469" s="22">
        <f t="shared" si="97"/>
        <v>0.020978174975406806</v>
      </c>
      <c r="W469" s="22">
        <f t="shared" si="98"/>
        <v>0.2737482514841664</v>
      </c>
      <c r="X469" s="23">
        <f t="shared" si="99"/>
        <v>1.1140384613487404</v>
      </c>
      <c r="Y469" s="23">
        <f t="shared" si="100"/>
        <v>0.871532451827527</v>
      </c>
      <c r="Z469" s="37">
        <v>0.044</v>
      </c>
      <c r="AA469" s="23">
        <f t="shared" si="101"/>
        <v>2.215319164660434</v>
      </c>
      <c r="AB469" s="34">
        <v>200462.86201022146</v>
      </c>
      <c r="AC469" s="26">
        <f t="shared" si="102"/>
        <v>4440.8922001392375</v>
      </c>
      <c r="AD469" s="28"/>
      <c r="AE469" s="29">
        <f>E469/G469</f>
        <v>207021235.86966848</v>
      </c>
      <c r="AF469" s="22">
        <f>(L469/AE469)*100</f>
        <v>0.9174622120388377</v>
      </c>
      <c r="AG469" s="22">
        <f>(P469/AE469)*100</f>
        <v>1.172748288261819</v>
      </c>
      <c r="AH469" s="22">
        <f>(Q469/AE469)*100</f>
        <v>0.2660910595407712</v>
      </c>
      <c r="AI469" s="22">
        <f>(S469/AE469)*100</f>
        <v>0.288174784337382</v>
      </c>
      <c r="AJ469" s="22">
        <f t="shared" si="103"/>
        <v>2.3779999999999997</v>
      </c>
    </row>
    <row r="470" spans="1:36" ht="12.75">
      <c r="A470" s="13" t="s">
        <v>979</v>
      </c>
      <c r="B470" s="14" t="s">
        <v>980</v>
      </c>
      <c r="C470" s="15" t="s">
        <v>970</v>
      </c>
      <c r="D470" s="16" t="s">
        <v>57</v>
      </c>
      <c r="E470" s="35">
        <v>219697541</v>
      </c>
      <c r="F470" s="33">
        <v>101.22</v>
      </c>
      <c r="G470" s="19">
        <f t="shared" si="91"/>
        <v>1.0122</v>
      </c>
      <c r="H470" s="17">
        <v>1738818.78</v>
      </c>
      <c r="I470" s="17">
        <v>0</v>
      </c>
      <c r="J470" s="17">
        <v>0</v>
      </c>
      <c r="K470" s="17">
        <v>40143.84</v>
      </c>
      <c r="L470" s="20">
        <f t="shared" si="92"/>
        <v>1778962.62</v>
      </c>
      <c r="M470" s="17">
        <v>2753681</v>
      </c>
      <c r="N470" s="17">
        <v>0</v>
      </c>
      <c r="O470" s="17">
        <v>0</v>
      </c>
      <c r="P470" s="20">
        <f t="shared" si="93"/>
        <v>2753681</v>
      </c>
      <c r="Q470" s="17">
        <v>307661.68</v>
      </c>
      <c r="R470" s="17">
        <v>0</v>
      </c>
      <c r="S470" s="21">
        <f t="shared" si="94"/>
        <v>307661.68</v>
      </c>
      <c r="T470" s="20">
        <f t="shared" si="95"/>
        <v>4840305.3</v>
      </c>
      <c r="U470" s="22">
        <f t="shared" si="96"/>
        <v>0.14003874535855637</v>
      </c>
      <c r="V470" s="22">
        <f t="shared" si="97"/>
        <v>0</v>
      </c>
      <c r="W470" s="22">
        <f t="shared" si="98"/>
        <v>0.14003874535855637</v>
      </c>
      <c r="X470" s="23">
        <f t="shared" si="99"/>
        <v>1.2533963682370026</v>
      </c>
      <c r="Y470" s="23">
        <f t="shared" si="100"/>
        <v>0.809732604153271</v>
      </c>
      <c r="Z470" s="24"/>
      <c r="AA470" s="23">
        <f t="shared" si="101"/>
        <v>2.20316771774883</v>
      </c>
      <c r="AB470" s="34">
        <v>186570.37572254337</v>
      </c>
      <c r="AC470" s="26">
        <f t="shared" si="102"/>
        <v>4110.458288801776</v>
      </c>
      <c r="AD470" s="28"/>
      <c r="AE470" s="29">
        <f>E470/G470</f>
        <v>217049536.6528354</v>
      </c>
      <c r="AF470" s="22">
        <f>(L470/AE470)*100</f>
        <v>0.8196113419239408</v>
      </c>
      <c r="AG470" s="22">
        <f>(P470/AE470)*100</f>
        <v>1.2686878039294942</v>
      </c>
      <c r="AH470" s="22">
        <f>(Q470/AE470)*100</f>
        <v>0.14174721805193077</v>
      </c>
      <c r="AI470" s="22">
        <f>(S470/AE470)*100</f>
        <v>0.14174721805193077</v>
      </c>
      <c r="AJ470" s="22">
        <f t="shared" si="103"/>
        <v>2.231</v>
      </c>
    </row>
    <row r="471" spans="1:36" ht="12.75">
      <c r="A471" s="13" t="s">
        <v>981</v>
      </c>
      <c r="B471" s="14" t="s">
        <v>982</v>
      </c>
      <c r="C471" s="15" t="s">
        <v>970</v>
      </c>
      <c r="D471" s="16" t="s">
        <v>57</v>
      </c>
      <c r="E471" s="35">
        <v>179351597</v>
      </c>
      <c r="F471" s="33">
        <v>100.26</v>
      </c>
      <c r="G471" s="19">
        <f t="shared" si="91"/>
        <v>1.0026000000000002</v>
      </c>
      <c r="H471" s="17">
        <v>1591857.55</v>
      </c>
      <c r="I471" s="17">
        <v>0</v>
      </c>
      <c r="J471" s="17">
        <v>0</v>
      </c>
      <c r="K471" s="17">
        <v>36762.56</v>
      </c>
      <c r="L471" s="20">
        <f t="shared" si="92"/>
        <v>1628620.11</v>
      </c>
      <c r="M471" s="17">
        <v>0</v>
      </c>
      <c r="N471" s="17">
        <v>2072247.58</v>
      </c>
      <c r="O471" s="17">
        <v>0</v>
      </c>
      <c r="P471" s="20">
        <f t="shared" si="93"/>
        <v>2072247.58</v>
      </c>
      <c r="Q471" s="17">
        <v>2069243.32</v>
      </c>
      <c r="R471" s="17">
        <v>0</v>
      </c>
      <c r="S471" s="21">
        <f t="shared" si="94"/>
        <v>2069243.32</v>
      </c>
      <c r="T471" s="20">
        <f t="shared" si="95"/>
        <v>5770111.010000001</v>
      </c>
      <c r="U471" s="22">
        <f t="shared" si="96"/>
        <v>1.1537356536613388</v>
      </c>
      <c r="V471" s="22">
        <f t="shared" si="97"/>
        <v>0</v>
      </c>
      <c r="W471" s="22">
        <f t="shared" si="98"/>
        <v>1.1537356536613388</v>
      </c>
      <c r="X471" s="23">
        <f t="shared" si="99"/>
        <v>1.1554107209873354</v>
      </c>
      <c r="Y471" s="23">
        <f t="shared" si="100"/>
        <v>0.9080599990419935</v>
      </c>
      <c r="Z471" s="24"/>
      <c r="AA471" s="23">
        <f t="shared" si="101"/>
        <v>3.217206373690668</v>
      </c>
      <c r="AB471" s="34">
        <v>111207.62295081967</v>
      </c>
      <c r="AC471" s="26">
        <f t="shared" si="102"/>
        <v>3577.778733603657</v>
      </c>
      <c r="AD471" s="28"/>
      <c r="AE471" s="29">
        <f>E471/G471</f>
        <v>178886492.1204867</v>
      </c>
      <c r="AF471" s="22">
        <f>(L471/AE471)*100</f>
        <v>0.9104209550395028</v>
      </c>
      <c r="AG471" s="22">
        <f>(P471/AE471)*100</f>
        <v>1.1584147888619025</v>
      </c>
      <c r="AH471" s="22">
        <f>(Q471/AE471)*100</f>
        <v>1.1567353663608584</v>
      </c>
      <c r="AI471" s="22">
        <f>(S471/AE471)*100</f>
        <v>1.1567353663608584</v>
      </c>
      <c r="AJ471" s="22">
        <f t="shared" si="103"/>
        <v>3.225</v>
      </c>
    </row>
    <row r="472" spans="1:36" ht="12.75">
      <c r="A472" s="13" t="s">
        <v>983</v>
      </c>
      <c r="B472" s="14" t="s">
        <v>984</v>
      </c>
      <c r="C472" s="15" t="s">
        <v>970</v>
      </c>
      <c r="D472" s="16"/>
      <c r="E472" s="35">
        <v>752143472</v>
      </c>
      <c r="F472" s="33">
        <v>56.25</v>
      </c>
      <c r="G472" s="19">
        <f t="shared" si="91"/>
        <v>0.5625</v>
      </c>
      <c r="H472" s="17">
        <v>11727807.22</v>
      </c>
      <c r="I472" s="17">
        <v>0</v>
      </c>
      <c r="J472" s="17">
        <v>0</v>
      </c>
      <c r="K472" s="17">
        <v>270808.1</v>
      </c>
      <c r="L472" s="20">
        <f t="shared" si="92"/>
        <v>11998615.32</v>
      </c>
      <c r="M472" s="17">
        <v>17332028</v>
      </c>
      <c r="N472" s="17">
        <v>0</v>
      </c>
      <c r="O472" s="17">
        <v>0</v>
      </c>
      <c r="P472" s="20">
        <f t="shared" si="93"/>
        <v>17332028</v>
      </c>
      <c r="Q472" s="17">
        <v>4282360.4</v>
      </c>
      <c r="R472" s="17">
        <v>0</v>
      </c>
      <c r="S472" s="21">
        <f t="shared" si="94"/>
        <v>4282360.4</v>
      </c>
      <c r="T472" s="20">
        <f t="shared" si="95"/>
        <v>33613003.72</v>
      </c>
      <c r="U472" s="22">
        <f t="shared" si="96"/>
        <v>0.5693541936371417</v>
      </c>
      <c r="V472" s="22">
        <f t="shared" si="97"/>
        <v>0</v>
      </c>
      <c r="W472" s="22">
        <f t="shared" si="98"/>
        <v>0.5693541936371417</v>
      </c>
      <c r="X472" s="23">
        <f t="shared" si="99"/>
        <v>2.3043513166328458</v>
      </c>
      <c r="Y472" s="23">
        <f t="shared" si="100"/>
        <v>1.5952561933556209</v>
      </c>
      <c r="Z472" s="24"/>
      <c r="AA472" s="23">
        <f t="shared" si="101"/>
        <v>4.468961703625609</v>
      </c>
      <c r="AB472" s="34">
        <v>103899.6591393268</v>
      </c>
      <c r="AC472" s="26">
        <f t="shared" si="102"/>
        <v>4643.23597713406</v>
      </c>
      <c r="AD472" s="28"/>
      <c r="AE472" s="29">
        <f>E472/G472</f>
        <v>1337143950.2222223</v>
      </c>
      <c r="AF472" s="22">
        <f>(L472/AE472)*100</f>
        <v>0.8973316087625367</v>
      </c>
      <c r="AG472" s="22">
        <f>(P472/AE472)*100</f>
        <v>1.2961976156059758</v>
      </c>
      <c r="AH472" s="22">
        <f>(Q472/AE472)*100</f>
        <v>0.32026173392089213</v>
      </c>
      <c r="AI472" s="22">
        <f>(S472/AE472)*100</f>
        <v>0.32026173392089213</v>
      </c>
      <c r="AJ472" s="22">
        <f t="shared" si="103"/>
        <v>2.513</v>
      </c>
    </row>
    <row r="473" spans="1:36" ht="12.75">
      <c r="A473" s="13" t="s">
        <v>985</v>
      </c>
      <c r="B473" s="14" t="s">
        <v>986</v>
      </c>
      <c r="C473" s="15" t="s">
        <v>970</v>
      </c>
      <c r="D473" s="16"/>
      <c r="E473" s="35">
        <v>491754406</v>
      </c>
      <c r="F473" s="33">
        <v>100.89</v>
      </c>
      <c r="G473" s="19">
        <f t="shared" si="91"/>
        <v>1.0089</v>
      </c>
      <c r="H473" s="17">
        <v>4219909.61</v>
      </c>
      <c r="I473" s="17">
        <v>0</v>
      </c>
      <c r="J473" s="17">
        <v>0</v>
      </c>
      <c r="K473" s="17">
        <v>97430.25</v>
      </c>
      <c r="L473" s="20">
        <f t="shared" si="92"/>
        <v>4317339.86</v>
      </c>
      <c r="M473" s="17">
        <v>0</v>
      </c>
      <c r="N473" s="17">
        <v>5444524.6</v>
      </c>
      <c r="O473" s="17">
        <v>0</v>
      </c>
      <c r="P473" s="20">
        <f t="shared" si="93"/>
        <v>5444524.6</v>
      </c>
      <c r="Q473" s="17">
        <v>455602.87</v>
      </c>
      <c r="R473" s="17">
        <v>147526.32</v>
      </c>
      <c r="S473" s="21">
        <f t="shared" si="94"/>
        <v>603129.19</v>
      </c>
      <c r="T473" s="20">
        <f t="shared" si="95"/>
        <v>10364993.65</v>
      </c>
      <c r="U473" s="22">
        <f t="shared" si="96"/>
        <v>0.09264845712434756</v>
      </c>
      <c r="V473" s="22">
        <f t="shared" si="97"/>
        <v>0.029999999633963624</v>
      </c>
      <c r="W473" s="22">
        <f t="shared" si="98"/>
        <v>0.12264845675831117</v>
      </c>
      <c r="X473" s="23">
        <f t="shared" si="99"/>
        <v>1.1071633591016568</v>
      </c>
      <c r="Y473" s="23">
        <f t="shared" si="100"/>
        <v>0.8779463503169915</v>
      </c>
      <c r="Z473" s="24"/>
      <c r="AA473" s="23">
        <f t="shared" si="101"/>
        <v>2.1077581661769598</v>
      </c>
      <c r="AB473" s="34">
        <v>288902.1815622801</v>
      </c>
      <c r="AC473" s="26">
        <f t="shared" si="102"/>
        <v>6089.359324142346</v>
      </c>
      <c r="AD473" s="28"/>
      <c r="AE473" s="29">
        <f>E473/G473</f>
        <v>487416400.03964716</v>
      </c>
      <c r="AF473" s="22">
        <f>(L473/AE473)*100</f>
        <v>0.8857600728348127</v>
      </c>
      <c r="AG473" s="22">
        <f>(P473/AE473)*100</f>
        <v>1.1170171129976616</v>
      </c>
      <c r="AH473" s="22">
        <f>(Q473/AE473)*100</f>
        <v>0.09347302839275425</v>
      </c>
      <c r="AI473" s="22">
        <f>(S473/AE473)*100</f>
        <v>0.12374002802346014</v>
      </c>
      <c r="AJ473" s="22">
        <f t="shared" si="103"/>
        <v>2.1270000000000002</v>
      </c>
    </row>
    <row r="474" spans="1:36" ht="12.75">
      <c r="A474" s="13" t="s">
        <v>987</v>
      </c>
      <c r="B474" s="14" t="s">
        <v>988</v>
      </c>
      <c r="C474" s="15" t="s">
        <v>970</v>
      </c>
      <c r="D474" s="32"/>
      <c r="E474" s="35">
        <v>602646634</v>
      </c>
      <c r="F474" s="33">
        <v>85.56</v>
      </c>
      <c r="G474" s="19">
        <f t="shared" si="91"/>
        <v>0.8556</v>
      </c>
      <c r="H474" s="17">
        <v>6281038.56</v>
      </c>
      <c r="I474" s="17">
        <v>0</v>
      </c>
      <c r="J474" s="17">
        <v>0</v>
      </c>
      <c r="K474" s="17">
        <v>145013.27</v>
      </c>
      <c r="L474" s="20">
        <f t="shared" si="92"/>
        <v>6426051.829999999</v>
      </c>
      <c r="M474" s="17">
        <v>8937210</v>
      </c>
      <c r="N474" s="17">
        <v>0</v>
      </c>
      <c r="O474" s="17">
        <v>0</v>
      </c>
      <c r="P474" s="20">
        <f t="shared" si="93"/>
        <v>8937210</v>
      </c>
      <c r="Q474" s="17">
        <v>1303500</v>
      </c>
      <c r="R474" s="17">
        <v>180794</v>
      </c>
      <c r="S474" s="21">
        <f t="shared" si="94"/>
        <v>1484294</v>
      </c>
      <c r="T474" s="20">
        <f t="shared" si="95"/>
        <v>16847555.83</v>
      </c>
      <c r="U474" s="22">
        <f t="shared" si="96"/>
        <v>0.21629590649966196</v>
      </c>
      <c r="V474" s="22">
        <f t="shared" si="97"/>
        <v>0.03000000162616025</v>
      </c>
      <c r="W474" s="22">
        <f t="shared" si="98"/>
        <v>0.24629590812582222</v>
      </c>
      <c r="X474" s="23">
        <f t="shared" si="99"/>
        <v>1.4829934319354383</v>
      </c>
      <c r="Y474" s="23">
        <f t="shared" si="100"/>
        <v>1.06630510608643</v>
      </c>
      <c r="Z474" s="24"/>
      <c r="AA474" s="23">
        <f t="shared" si="101"/>
        <v>2.7955944461476903</v>
      </c>
      <c r="AB474" s="34">
        <v>185785.30137469157</v>
      </c>
      <c r="AC474" s="26">
        <f t="shared" si="102"/>
        <v>5193.803566989625</v>
      </c>
      <c r="AD474" s="28"/>
      <c r="AE474" s="29">
        <f>E474/G474</f>
        <v>704355579.7101449</v>
      </c>
      <c r="AF474" s="22">
        <f>(L474/AE474)*100</f>
        <v>0.9123306487675495</v>
      </c>
      <c r="AG474" s="22">
        <f>(P474/AE474)*100</f>
        <v>1.2688491803639612</v>
      </c>
      <c r="AH474" s="22">
        <f>(Q474/AE474)*100</f>
        <v>0.18506277760111078</v>
      </c>
      <c r="AI474" s="22">
        <f>(S474/AE474)*100</f>
        <v>0.21073077899245346</v>
      </c>
      <c r="AJ474" s="22">
        <f t="shared" si="103"/>
        <v>2.392</v>
      </c>
    </row>
    <row r="475" spans="1:36" ht="12.75">
      <c r="A475" s="13" t="s">
        <v>989</v>
      </c>
      <c r="B475" s="14" t="s">
        <v>990</v>
      </c>
      <c r="C475" s="15" t="s">
        <v>970</v>
      </c>
      <c r="D475" s="16"/>
      <c r="E475" s="35">
        <v>186265583</v>
      </c>
      <c r="F475" s="33">
        <v>94.42</v>
      </c>
      <c r="G475" s="19">
        <f t="shared" si="91"/>
        <v>0.9442</v>
      </c>
      <c r="H475" s="17">
        <v>1295248.69</v>
      </c>
      <c r="I475" s="17">
        <v>0</v>
      </c>
      <c r="J475" s="17">
        <v>0</v>
      </c>
      <c r="K475" s="17">
        <v>29905.46</v>
      </c>
      <c r="L475" s="20">
        <f t="shared" si="92"/>
        <v>1325154.15</v>
      </c>
      <c r="M475" s="17">
        <v>2108890.5</v>
      </c>
      <c r="N475" s="17">
        <v>0</v>
      </c>
      <c r="O475" s="17">
        <v>0</v>
      </c>
      <c r="P475" s="20">
        <f t="shared" si="93"/>
        <v>2108890.5</v>
      </c>
      <c r="Q475" s="17">
        <v>310573.52</v>
      </c>
      <c r="R475" s="17">
        <v>0</v>
      </c>
      <c r="S475" s="21">
        <f t="shared" si="94"/>
        <v>310573.52</v>
      </c>
      <c r="T475" s="20">
        <f t="shared" si="95"/>
        <v>3744618.17</v>
      </c>
      <c r="U475" s="22">
        <f t="shared" si="96"/>
        <v>0.1667369328234943</v>
      </c>
      <c r="V475" s="22">
        <f t="shared" si="97"/>
        <v>0</v>
      </c>
      <c r="W475" s="22">
        <f t="shared" si="98"/>
        <v>0.1667369328234943</v>
      </c>
      <c r="X475" s="23">
        <f t="shared" si="99"/>
        <v>1.1321954738143976</v>
      </c>
      <c r="Y475" s="23">
        <f t="shared" si="100"/>
        <v>0.7114326375581687</v>
      </c>
      <c r="Z475" s="24"/>
      <c r="AA475" s="23">
        <f t="shared" si="101"/>
        <v>2.0103650441960603</v>
      </c>
      <c r="AB475" s="34">
        <v>159205.26315789475</v>
      </c>
      <c r="AC475" s="26">
        <f t="shared" si="102"/>
        <v>3200.606959046665</v>
      </c>
      <c r="AD475" s="28"/>
      <c r="AE475" s="29">
        <f>E475/G475</f>
        <v>197273441.00826097</v>
      </c>
      <c r="AF475" s="22">
        <f>(L475/AE475)*100</f>
        <v>0.6717346963824229</v>
      </c>
      <c r="AG475" s="22">
        <f>(P475/AE475)*100</f>
        <v>1.069018966375554</v>
      </c>
      <c r="AH475" s="22">
        <f>(Q475/AE475)*100</f>
        <v>0.15743301197194332</v>
      </c>
      <c r="AI475" s="22">
        <f>(S475/AE475)*100</f>
        <v>0.15743301197194332</v>
      </c>
      <c r="AJ475" s="22">
        <f t="shared" si="103"/>
        <v>1.8980000000000001</v>
      </c>
    </row>
    <row r="476" spans="1:36" ht="12.75">
      <c r="A476" s="13" t="s">
        <v>991</v>
      </c>
      <c r="B476" s="14" t="s">
        <v>992</v>
      </c>
      <c r="C476" s="15" t="s">
        <v>970</v>
      </c>
      <c r="D476" s="16"/>
      <c r="E476" s="35">
        <v>238628279</v>
      </c>
      <c r="F476" s="33">
        <v>95.4</v>
      </c>
      <c r="G476" s="19">
        <f t="shared" si="91"/>
        <v>0.9540000000000001</v>
      </c>
      <c r="H476" s="17">
        <v>2234908.6</v>
      </c>
      <c r="I476" s="17">
        <v>0</v>
      </c>
      <c r="J476" s="17">
        <v>0</v>
      </c>
      <c r="K476" s="17">
        <v>51598.63</v>
      </c>
      <c r="L476" s="20">
        <f t="shared" si="92"/>
        <v>2286507.23</v>
      </c>
      <c r="M476" s="17">
        <v>2475293</v>
      </c>
      <c r="N476" s="17">
        <v>0</v>
      </c>
      <c r="O476" s="17">
        <v>0</v>
      </c>
      <c r="P476" s="20">
        <f t="shared" si="93"/>
        <v>2475293</v>
      </c>
      <c r="Q476" s="17">
        <v>3602722.67</v>
      </c>
      <c r="R476" s="17">
        <v>0</v>
      </c>
      <c r="S476" s="21">
        <f t="shared" si="94"/>
        <v>3602722.67</v>
      </c>
      <c r="T476" s="20">
        <f t="shared" si="95"/>
        <v>8364522.9</v>
      </c>
      <c r="U476" s="22">
        <f t="shared" si="96"/>
        <v>1.5097635054393532</v>
      </c>
      <c r="V476" s="22">
        <f t="shared" si="97"/>
        <v>0</v>
      </c>
      <c r="W476" s="22">
        <f t="shared" si="98"/>
        <v>1.5097635054393532</v>
      </c>
      <c r="X476" s="23">
        <f t="shared" si="99"/>
        <v>1.0373007802650247</v>
      </c>
      <c r="Y476" s="23">
        <f t="shared" si="100"/>
        <v>0.958187872611695</v>
      </c>
      <c r="Z476" s="24"/>
      <c r="AA476" s="23">
        <f t="shared" si="101"/>
        <v>3.505252158316073</v>
      </c>
      <c r="AB476" s="34">
        <v>100294.43005181347</v>
      </c>
      <c r="AC476" s="26">
        <f t="shared" si="102"/>
        <v>3515.572674061996</v>
      </c>
      <c r="AD476" s="28"/>
      <c r="AE476" s="29">
        <f>E476/G476</f>
        <v>250134464.36058697</v>
      </c>
      <c r="AF476" s="22">
        <f>(L476/AE476)*100</f>
        <v>0.9141112304715571</v>
      </c>
      <c r="AG476" s="22">
        <f>(P476/AE476)*100</f>
        <v>0.9895849443728337</v>
      </c>
      <c r="AH476" s="22">
        <f>(Q476/AE476)*100</f>
        <v>1.4403143841891433</v>
      </c>
      <c r="AI476" s="22">
        <f>(S476/AE476)*100</f>
        <v>1.4403143841891433</v>
      </c>
      <c r="AJ476" s="22">
        <f t="shared" si="103"/>
        <v>3.344</v>
      </c>
    </row>
    <row r="477" spans="1:36" ht="12.75">
      <c r="A477" s="13" t="s">
        <v>993</v>
      </c>
      <c r="B477" s="14" t="s">
        <v>994</v>
      </c>
      <c r="C477" s="15" t="s">
        <v>970</v>
      </c>
      <c r="D477" s="16" t="s">
        <v>57</v>
      </c>
      <c r="E477" s="35">
        <v>709328870</v>
      </c>
      <c r="F477" s="33">
        <v>107.01</v>
      </c>
      <c r="G477" s="19">
        <f t="shared" si="91"/>
        <v>1.0701</v>
      </c>
      <c r="H477" s="17">
        <v>6095381.37</v>
      </c>
      <c r="I477" s="17">
        <v>0</v>
      </c>
      <c r="J477" s="17">
        <v>0</v>
      </c>
      <c r="K477" s="17">
        <v>140820.72</v>
      </c>
      <c r="L477" s="20">
        <f t="shared" si="92"/>
        <v>6236202.09</v>
      </c>
      <c r="M477" s="17">
        <v>0</v>
      </c>
      <c r="N477" s="17">
        <v>7544298.91</v>
      </c>
      <c r="O477" s="17">
        <v>0</v>
      </c>
      <c r="P477" s="20">
        <f t="shared" si="93"/>
        <v>7544298.91</v>
      </c>
      <c r="Q477" s="17">
        <v>2460717.5</v>
      </c>
      <c r="R477" s="17">
        <v>70933</v>
      </c>
      <c r="S477" s="21">
        <f t="shared" si="94"/>
        <v>2531650.5</v>
      </c>
      <c r="T477" s="20">
        <f t="shared" si="95"/>
        <v>16312151.5</v>
      </c>
      <c r="U477" s="22">
        <f t="shared" si="96"/>
        <v>0.3469078454398733</v>
      </c>
      <c r="V477" s="22">
        <f t="shared" si="97"/>
        <v>0.010000015930551368</v>
      </c>
      <c r="W477" s="22">
        <f t="shared" si="98"/>
        <v>0.3569078613704247</v>
      </c>
      <c r="X477" s="23">
        <f t="shared" si="99"/>
        <v>1.0635826665281507</v>
      </c>
      <c r="Y477" s="23">
        <f t="shared" si="100"/>
        <v>0.8791693604688612</v>
      </c>
      <c r="Z477" s="24"/>
      <c r="AA477" s="23">
        <f t="shared" si="101"/>
        <v>2.2996598883674366</v>
      </c>
      <c r="AB477" s="34">
        <v>169876.02339181287</v>
      </c>
      <c r="AC477" s="26">
        <f t="shared" si="102"/>
        <v>3906.5707698952046</v>
      </c>
      <c r="AD477" s="28"/>
      <c r="AE477" s="29">
        <f>E477/G477</f>
        <v>662862227.8291748</v>
      </c>
      <c r="AF477" s="22">
        <f>(L477/AE477)*100</f>
        <v>0.9407991326377285</v>
      </c>
      <c r="AG477" s="22">
        <f>(P477/AE477)*100</f>
        <v>1.1381398114517745</v>
      </c>
      <c r="AH477" s="22">
        <f>(Q477/AE477)*100</f>
        <v>0.3712260854052085</v>
      </c>
      <c r="AI477" s="22">
        <f>(S477/AE477)*100</f>
        <v>0.3819271024524915</v>
      </c>
      <c r="AJ477" s="22">
        <f t="shared" si="103"/>
        <v>2.461</v>
      </c>
    </row>
    <row r="478" spans="1:36" ht="12.75">
      <c r="A478" s="13" t="s">
        <v>995</v>
      </c>
      <c r="B478" s="14" t="s">
        <v>996</v>
      </c>
      <c r="C478" s="15" t="s">
        <v>970</v>
      </c>
      <c r="D478" s="16"/>
      <c r="E478" s="35">
        <v>347294244</v>
      </c>
      <c r="F478" s="33">
        <v>97.31</v>
      </c>
      <c r="G478" s="19">
        <f t="shared" si="91"/>
        <v>0.9731000000000001</v>
      </c>
      <c r="H478" s="17">
        <v>3140493.9</v>
      </c>
      <c r="I478" s="17">
        <v>0</v>
      </c>
      <c r="J478" s="17">
        <v>0</v>
      </c>
      <c r="K478" s="17">
        <v>72507.48</v>
      </c>
      <c r="L478" s="20">
        <f t="shared" si="92"/>
        <v>3213001.38</v>
      </c>
      <c r="M478" s="17">
        <v>3779300</v>
      </c>
      <c r="N478" s="17">
        <v>0</v>
      </c>
      <c r="O478" s="17">
        <v>0</v>
      </c>
      <c r="P478" s="20">
        <f t="shared" si="93"/>
        <v>3779300</v>
      </c>
      <c r="Q478" s="17">
        <v>263945</v>
      </c>
      <c r="R478" s="17">
        <v>34730</v>
      </c>
      <c r="S478" s="21">
        <f t="shared" si="94"/>
        <v>298675</v>
      </c>
      <c r="T478" s="20">
        <f t="shared" si="95"/>
        <v>7290976.38</v>
      </c>
      <c r="U478" s="22">
        <f t="shared" si="96"/>
        <v>0.07600039579118391</v>
      </c>
      <c r="V478" s="22">
        <f t="shared" si="97"/>
        <v>0.010000165738422086</v>
      </c>
      <c r="W478" s="22">
        <f t="shared" si="98"/>
        <v>0.086000561529606</v>
      </c>
      <c r="X478" s="23">
        <f t="shared" si="99"/>
        <v>1.088212679965983</v>
      </c>
      <c r="Y478" s="23">
        <f t="shared" si="100"/>
        <v>0.9251524997920783</v>
      </c>
      <c r="Z478" s="24"/>
      <c r="AA478" s="23">
        <f t="shared" si="101"/>
        <v>2.0993657412876674</v>
      </c>
      <c r="AB478" s="34">
        <v>248444.48132780084</v>
      </c>
      <c r="AC478" s="26">
        <f t="shared" si="102"/>
        <v>5215.758327115686</v>
      </c>
      <c r="AD478" s="28"/>
      <c r="AE478" s="29">
        <f>E478/G478</f>
        <v>356894711.7459665</v>
      </c>
      <c r="AF478" s="22">
        <f>(L478/AE478)*100</f>
        <v>0.9002658975476714</v>
      </c>
      <c r="AG478" s="22">
        <f>(P478/AE478)*100</f>
        <v>1.058939758874898</v>
      </c>
      <c r="AH478" s="22">
        <f>(Q478/AE478)*100</f>
        <v>0.07395598514440106</v>
      </c>
      <c r="AI478" s="22">
        <f>(S478/AE478)*100</f>
        <v>0.0836871464244596</v>
      </c>
      <c r="AJ478" s="22">
        <f t="shared" si="103"/>
        <v>2.043</v>
      </c>
    </row>
    <row r="479" spans="1:36" ht="12.75">
      <c r="A479" s="13" t="s">
        <v>997</v>
      </c>
      <c r="B479" s="14" t="s">
        <v>998</v>
      </c>
      <c r="C479" s="15" t="s">
        <v>970</v>
      </c>
      <c r="D479" s="16"/>
      <c r="E479" s="35">
        <v>299377045</v>
      </c>
      <c r="F479" s="33">
        <v>100.71</v>
      </c>
      <c r="G479" s="19">
        <f t="shared" si="91"/>
        <v>1.0070999999999999</v>
      </c>
      <c r="H479" s="17">
        <v>2623554.33</v>
      </c>
      <c r="I479" s="17">
        <v>0</v>
      </c>
      <c r="J479" s="17">
        <v>0</v>
      </c>
      <c r="K479" s="17">
        <v>60567.93</v>
      </c>
      <c r="L479" s="20">
        <f t="shared" si="92"/>
        <v>2684122.2600000002</v>
      </c>
      <c r="M479" s="17">
        <v>0</v>
      </c>
      <c r="N479" s="17">
        <v>3430286.4</v>
      </c>
      <c r="O479" s="17">
        <v>0</v>
      </c>
      <c r="P479" s="20">
        <f t="shared" si="93"/>
        <v>3430286.4</v>
      </c>
      <c r="Q479" s="17">
        <v>1396000</v>
      </c>
      <c r="R479" s="17">
        <v>44980</v>
      </c>
      <c r="S479" s="21">
        <f t="shared" si="94"/>
        <v>1440980</v>
      </c>
      <c r="T479" s="20">
        <f t="shared" si="95"/>
        <v>7555388.66</v>
      </c>
      <c r="U479" s="22">
        <f t="shared" si="96"/>
        <v>0.46630161641150547</v>
      </c>
      <c r="V479" s="22">
        <f t="shared" si="97"/>
        <v>0.015024532024491055</v>
      </c>
      <c r="W479" s="22">
        <f t="shared" si="98"/>
        <v>0.48132614843599647</v>
      </c>
      <c r="X479" s="23">
        <f t="shared" si="99"/>
        <v>1.1458080895948453</v>
      </c>
      <c r="Y479" s="23">
        <f t="shared" si="100"/>
        <v>0.8965691608052315</v>
      </c>
      <c r="Z479" s="24"/>
      <c r="AA479" s="23">
        <f t="shared" si="101"/>
        <v>2.5237033988360733</v>
      </c>
      <c r="AB479" s="34">
        <v>221933.97260273973</v>
      </c>
      <c r="AC479" s="26">
        <f t="shared" si="102"/>
        <v>5600.955209747262</v>
      </c>
      <c r="AD479" s="28"/>
      <c r="AE479" s="29">
        <f>E479/G479</f>
        <v>297266453.18240494</v>
      </c>
      <c r="AF479" s="22">
        <f>(L479/AE479)*100</f>
        <v>0.9029348018469486</v>
      </c>
      <c r="AG479" s="22">
        <f>(P479/AE479)*100</f>
        <v>1.1539433270309685</v>
      </c>
      <c r="AH479" s="22">
        <f>(Q479/AE479)*100</f>
        <v>0.4696123578880271</v>
      </c>
      <c r="AI479" s="22">
        <f>(S479/AE479)*100</f>
        <v>0.48474356408989205</v>
      </c>
      <c r="AJ479" s="22">
        <f t="shared" si="103"/>
        <v>2.542</v>
      </c>
    </row>
    <row r="480" spans="1:36" ht="12.75">
      <c r="A480" s="13" t="s">
        <v>999</v>
      </c>
      <c r="B480" s="14" t="s">
        <v>1000</v>
      </c>
      <c r="C480" s="15" t="s">
        <v>1001</v>
      </c>
      <c r="D480" s="16" t="s">
        <v>97</v>
      </c>
      <c r="E480" s="35">
        <v>2560663000</v>
      </c>
      <c r="F480" s="33">
        <v>93.8</v>
      </c>
      <c r="G480" s="19">
        <f t="shared" si="91"/>
        <v>0.938</v>
      </c>
      <c r="H480" s="17">
        <v>7435398.4</v>
      </c>
      <c r="I480" s="17">
        <v>0</v>
      </c>
      <c r="J480" s="17">
        <v>0</v>
      </c>
      <c r="K480" s="17">
        <v>840261.77</v>
      </c>
      <c r="L480" s="20">
        <f t="shared" si="92"/>
        <v>8275660.17</v>
      </c>
      <c r="M480" s="17">
        <v>15057395</v>
      </c>
      <c r="N480" s="17">
        <v>0</v>
      </c>
      <c r="O480" s="17">
        <v>0</v>
      </c>
      <c r="P480" s="20">
        <f t="shared" si="93"/>
        <v>15057395</v>
      </c>
      <c r="Q480" s="17">
        <v>6332154.88</v>
      </c>
      <c r="R480" s="17">
        <v>512133</v>
      </c>
      <c r="S480" s="21">
        <f t="shared" si="94"/>
        <v>6844287.88</v>
      </c>
      <c r="T480" s="20">
        <f t="shared" si="95"/>
        <v>30177343.05</v>
      </c>
      <c r="U480" s="22">
        <f t="shared" si="96"/>
        <v>0.24728575685281506</v>
      </c>
      <c r="V480" s="22">
        <f t="shared" si="97"/>
        <v>0.020000015620954416</v>
      </c>
      <c r="W480" s="22">
        <f t="shared" si="98"/>
        <v>0.2672857724737695</v>
      </c>
      <c r="X480" s="23">
        <f t="shared" si="99"/>
        <v>0.5880272023300216</v>
      </c>
      <c r="Y480" s="23">
        <f t="shared" si="100"/>
        <v>0.32318427571296965</v>
      </c>
      <c r="Z480" s="24"/>
      <c r="AA480" s="23">
        <f t="shared" si="101"/>
        <v>1.1784972505167608</v>
      </c>
      <c r="AB480" s="34">
        <v>457805.33177022275</v>
      </c>
      <c r="AC480" s="26">
        <f t="shared" si="102"/>
        <v>5395.223247631209</v>
      </c>
      <c r="AD480" s="28"/>
      <c r="AE480" s="29">
        <f>E480/G480</f>
        <v>2729917910.4477615</v>
      </c>
      <c r="AF480" s="22">
        <f>(L480/AE480)*100</f>
        <v>0.3031468506187655</v>
      </c>
      <c r="AG480" s="22">
        <f>(P480/AE480)*100</f>
        <v>0.5515695157855601</v>
      </c>
      <c r="AH480" s="22">
        <f>(Q480/AE480)*100</f>
        <v>0.23195403992794053</v>
      </c>
      <c r="AI480" s="22">
        <f>(S480/AE480)*100</f>
        <v>0.25071405458039575</v>
      </c>
      <c r="AJ480" s="22">
        <f t="shared" si="103"/>
        <v>1.1059999999999999</v>
      </c>
    </row>
    <row r="481" spans="1:36" ht="12.75">
      <c r="A481" s="13" t="s">
        <v>1002</v>
      </c>
      <c r="B481" s="14" t="s">
        <v>1003</v>
      </c>
      <c r="C481" s="15" t="s">
        <v>1001</v>
      </c>
      <c r="D481" s="16" t="s">
        <v>97</v>
      </c>
      <c r="E481" s="35">
        <v>6823575000</v>
      </c>
      <c r="F481" s="33">
        <v>95.33</v>
      </c>
      <c r="G481" s="19">
        <f t="shared" si="91"/>
        <v>0.9533</v>
      </c>
      <c r="H481" s="17">
        <v>19509999.43</v>
      </c>
      <c r="I481" s="17">
        <v>0</v>
      </c>
      <c r="J481" s="17">
        <v>0</v>
      </c>
      <c r="K481" s="17">
        <v>2204772.9</v>
      </c>
      <c r="L481" s="20">
        <f t="shared" si="92"/>
        <v>21714772.33</v>
      </c>
      <c r="M481" s="17">
        <v>73869497.5</v>
      </c>
      <c r="N481" s="17">
        <v>0</v>
      </c>
      <c r="O481" s="17">
        <v>0</v>
      </c>
      <c r="P481" s="20">
        <f t="shared" si="93"/>
        <v>73869497.5</v>
      </c>
      <c r="Q481" s="17">
        <v>16007069.34</v>
      </c>
      <c r="R481" s="17">
        <v>2729430</v>
      </c>
      <c r="S481" s="21">
        <f t="shared" si="94"/>
        <v>18736499.34</v>
      </c>
      <c r="T481" s="20">
        <f t="shared" si="95"/>
        <v>114320769.17</v>
      </c>
      <c r="U481" s="22">
        <f t="shared" si="96"/>
        <v>0.23458479374814523</v>
      </c>
      <c r="V481" s="22">
        <f t="shared" si="97"/>
        <v>0.04</v>
      </c>
      <c r="W481" s="22">
        <f t="shared" si="98"/>
        <v>0.2745847937481452</v>
      </c>
      <c r="X481" s="23">
        <f t="shared" si="99"/>
        <v>1.0825629893420972</v>
      </c>
      <c r="Y481" s="23">
        <f t="shared" si="100"/>
        <v>0.31823160630607855</v>
      </c>
      <c r="Z481" s="24"/>
      <c r="AA481" s="23">
        <f t="shared" si="101"/>
        <v>1.675379389396321</v>
      </c>
      <c r="AB481" s="34">
        <v>616313.9437211256</v>
      </c>
      <c r="AC481" s="26">
        <f t="shared" si="102"/>
        <v>10325.59678707938</v>
      </c>
      <c r="AD481" s="28"/>
      <c r="AE481" s="29">
        <f>E481/G481</f>
        <v>7157846428.19679</v>
      </c>
      <c r="AF481" s="22">
        <f>(L481/AE481)*100</f>
        <v>0.3033701902915847</v>
      </c>
      <c r="AG481" s="22">
        <f>(P481/AE481)*100</f>
        <v>1.0320072977398211</v>
      </c>
      <c r="AH481" s="22">
        <f>(Q481/AE481)*100</f>
        <v>0.22362968388010684</v>
      </c>
      <c r="AI481" s="22">
        <f>(S481/AE481)*100</f>
        <v>0.26176168388010684</v>
      </c>
      <c r="AJ481" s="22">
        <f t="shared" si="103"/>
        <v>1.597</v>
      </c>
    </row>
    <row r="482" spans="1:36" ht="12.75">
      <c r="A482" s="13" t="s">
        <v>1004</v>
      </c>
      <c r="B482" s="14" t="s">
        <v>1005</v>
      </c>
      <c r="C482" s="15" t="s">
        <v>1001</v>
      </c>
      <c r="D482" s="16" t="s">
        <v>97</v>
      </c>
      <c r="E482" s="35">
        <v>2555612200</v>
      </c>
      <c r="F482" s="33">
        <v>99.04</v>
      </c>
      <c r="G482" s="19">
        <f t="shared" si="91"/>
        <v>0.9904000000000001</v>
      </c>
      <c r="H482" s="17">
        <v>7122154.25</v>
      </c>
      <c r="I482" s="17">
        <v>0</v>
      </c>
      <c r="J482" s="17">
        <v>0</v>
      </c>
      <c r="K482" s="17">
        <v>804875.09</v>
      </c>
      <c r="L482" s="20">
        <f t="shared" si="92"/>
        <v>7927029.34</v>
      </c>
      <c r="M482" s="17">
        <v>0</v>
      </c>
      <c r="N482" s="17">
        <v>21211050.73</v>
      </c>
      <c r="O482" s="17">
        <v>0</v>
      </c>
      <c r="P482" s="20">
        <f t="shared" si="93"/>
        <v>21211050.73</v>
      </c>
      <c r="Q482" s="17">
        <v>8329766.55</v>
      </c>
      <c r="R482" s="17">
        <v>511125</v>
      </c>
      <c r="S482" s="21">
        <f t="shared" si="94"/>
        <v>8840891.55</v>
      </c>
      <c r="T482" s="20">
        <f t="shared" si="95"/>
        <v>37978971.620000005</v>
      </c>
      <c r="U482" s="22">
        <f t="shared" si="96"/>
        <v>0.3259401622045786</v>
      </c>
      <c r="V482" s="22">
        <f t="shared" si="97"/>
        <v>0.020000100171692715</v>
      </c>
      <c r="W482" s="22">
        <f t="shared" si="98"/>
        <v>0.34594026237627135</v>
      </c>
      <c r="X482" s="23">
        <f t="shared" si="99"/>
        <v>0.8299792405905716</v>
      </c>
      <c r="Y482" s="23">
        <f t="shared" si="100"/>
        <v>0.31018122937431586</v>
      </c>
      <c r="Z482" s="24"/>
      <c r="AA482" s="23">
        <f t="shared" si="101"/>
        <v>1.486100732341159</v>
      </c>
      <c r="AB482" s="34">
        <v>893340.9037787301</v>
      </c>
      <c r="AC482" s="26">
        <f t="shared" si="102"/>
        <v>13275.945713358835</v>
      </c>
      <c r="AD482" s="28"/>
      <c r="AE482" s="29">
        <f>E482/G482</f>
        <v>2580383885.298869</v>
      </c>
      <c r="AF482" s="22">
        <f>(L482/AE482)*100</f>
        <v>0.3072034895723224</v>
      </c>
      <c r="AG482" s="22">
        <f>(P482/AE482)*100</f>
        <v>0.8220114398809021</v>
      </c>
      <c r="AH482" s="22">
        <f>(Q482/AE482)*100</f>
        <v>0.3228111366474147</v>
      </c>
      <c r="AI482" s="22">
        <f>(S482/AE482)*100</f>
        <v>0.3426192358574592</v>
      </c>
      <c r="AJ482" s="22">
        <f t="shared" si="103"/>
        <v>1.472</v>
      </c>
    </row>
    <row r="483" spans="1:36" ht="12.75">
      <c r="A483" s="13" t="s">
        <v>1006</v>
      </c>
      <c r="B483" s="14" t="s">
        <v>1007</v>
      </c>
      <c r="C483" s="15" t="s">
        <v>1001</v>
      </c>
      <c r="D483" s="16" t="s">
        <v>57</v>
      </c>
      <c r="E483" s="35">
        <v>860046411</v>
      </c>
      <c r="F483" s="33">
        <v>91.91</v>
      </c>
      <c r="G483" s="19">
        <f t="shared" si="91"/>
        <v>0.9190999999999999</v>
      </c>
      <c r="H483" s="17">
        <v>2700446.82</v>
      </c>
      <c r="I483" s="17">
        <v>370655.88</v>
      </c>
      <c r="J483" s="17">
        <v>0</v>
      </c>
      <c r="K483" s="17">
        <v>305186.23</v>
      </c>
      <c r="L483" s="20">
        <f t="shared" si="92"/>
        <v>3376288.9299999997</v>
      </c>
      <c r="M483" s="17">
        <v>12359493</v>
      </c>
      <c r="N483" s="17">
        <v>0</v>
      </c>
      <c r="O483" s="17">
        <v>0</v>
      </c>
      <c r="P483" s="20">
        <f t="shared" si="93"/>
        <v>12359493</v>
      </c>
      <c r="Q483" s="17">
        <v>6395586</v>
      </c>
      <c r="R483" s="17">
        <v>0</v>
      </c>
      <c r="S483" s="21">
        <f t="shared" si="94"/>
        <v>6395586</v>
      </c>
      <c r="T483" s="20">
        <f t="shared" si="95"/>
        <v>22131367.93</v>
      </c>
      <c r="U483" s="22">
        <f t="shared" si="96"/>
        <v>0.7436326596100405</v>
      </c>
      <c r="V483" s="22">
        <f t="shared" si="97"/>
        <v>0</v>
      </c>
      <c r="W483" s="22">
        <f t="shared" si="98"/>
        <v>0.7436326596100405</v>
      </c>
      <c r="X483" s="23">
        <f t="shared" si="99"/>
        <v>1.437072795365691</v>
      </c>
      <c r="Y483" s="23">
        <f t="shared" si="100"/>
        <v>0.3925705504746301</v>
      </c>
      <c r="Z483" s="24"/>
      <c r="AA483" s="23">
        <f t="shared" si="101"/>
        <v>2.573276005450362</v>
      </c>
      <c r="AB483" s="34">
        <v>282387.88659793814</v>
      </c>
      <c r="AC483" s="26">
        <f t="shared" si="102"/>
        <v>7266.61972812312</v>
      </c>
      <c r="AD483" s="28"/>
      <c r="AE483" s="29">
        <f>E483/G483</f>
        <v>935748461.5384616</v>
      </c>
      <c r="AF483" s="22">
        <f>(L483/AE483)*100</f>
        <v>0.3608115929412325</v>
      </c>
      <c r="AG483" s="22">
        <f>(P483/AE483)*100</f>
        <v>1.3208136062206066</v>
      </c>
      <c r="AH483" s="22">
        <f>(Q483/AE483)*100</f>
        <v>0.6834727774475883</v>
      </c>
      <c r="AI483" s="22">
        <f>(S483/AE483)*100</f>
        <v>0.6834727774475883</v>
      </c>
      <c r="AJ483" s="22">
        <f t="shared" si="103"/>
        <v>2.365</v>
      </c>
    </row>
    <row r="484" spans="1:36" ht="12.75">
      <c r="A484" s="13" t="s">
        <v>1008</v>
      </c>
      <c r="B484" s="14" t="s">
        <v>1009</v>
      </c>
      <c r="C484" s="15" t="s">
        <v>1001</v>
      </c>
      <c r="D484" s="16" t="s">
        <v>97</v>
      </c>
      <c r="E484" s="35">
        <v>2997213621</v>
      </c>
      <c r="F484" s="33">
        <v>92.75</v>
      </c>
      <c r="G484" s="19">
        <f t="shared" si="91"/>
        <v>0.9275</v>
      </c>
      <c r="H484" s="17">
        <v>8541153.3</v>
      </c>
      <c r="I484" s="17">
        <v>1172246.3</v>
      </c>
      <c r="J484" s="17">
        <v>0</v>
      </c>
      <c r="K484" s="17">
        <v>965214.49</v>
      </c>
      <c r="L484" s="20">
        <f t="shared" si="92"/>
        <v>10678614.090000002</v>
      </c>
      <c r="M484" s="17">
        <v>38741075</v>
      </c>
      <c r="N484" s="17">
        <v>0</v>
      </c>
      <c r="O484" s="17">
        <v>0</v>
      </c>
      <c r="P484" s="20">
        <f t="shared" si="93"/>
        <v>38741075</v>
      </c>
      <c r="Q484" s="17">
        <v>7686437.67</v>
      </c>
      <c r="R484" s="17">
        <v>1498606.81</v>
      </c>
      <c r="S484" s="21">
        <f t="shared" si="94"/>
        <v>9185044.48</v>
      </c>
      <c r="T484" s="20">
        <f t="shared" si="95"/>
        <v>58604733.57000001</v>
      </c>
      <c r="U484" s="22">
        <f t="shared" si="96"/>
        <v>0.25645278054740295</v>
      </c>
      <c r="V484" s="22">
        <f t="shared" si="97"/>
        <v>0.04999999998331784</v>
      </c>
      <c r="W484" s="22">
        <f t="shared" si="98"/>
        <v>0.30645278053072084</v>
      </c>
      <c r="X484" s="23">
        <f t="shared" si="99"/>
        <v>1.2925696963526512</v>
      </c>
      <c r="Y484" s="23">
        <f t="shared" si="100"/>
        <v>0.35628471775185494</v>
      </c>
      <c r="Z484" s="24"/>
      <c r="AA484" s="23">
        <f t="shared" si="101"/>
        <v>1.9553071946352272</v>
      </c>
      <c r="AB484" s="34">
        <v>436048.6070986381</v>
      </c>
      <c r="AC484" s="26">
        <f t="shared" si="102"/>
        <v>8526.089786706363</v>
      </c>
      <c r="AE484" s="29">
        <f>E484/G484</f>
        <v>3231497165.4986525</v>
      </c>
      <c r="AF484" s="22">
        <f>(L484/AE484)*100</f>
        <v>0.3304540757148455</v>
      </c>
      <c r="AG484" s="22">
        <f>(P484/AE484)*100</f>
        <v>1.198858393367084</v>
      </c>
      <c r="AH484" s="22">
        <f>(Q484/AE484)*100</f>
        <v>0.23785995395771622</v>
      </c>
      <c r="AI484" s="22">
        <f>(S484/AE484)*100</f>
        <v>0.2842349539422436</v>
      </c>
      <c r="AJ484" s="22">
        <f t="shared" si="103"/>
        <v>1.8130000000000002</v>
      </c>
    </row>
    <row r="485" spans="1:36" ht="12.75">
      <c r="A485" s="13" t="s">
        <v>1010</v>
      </c>
      <c r="B485" s="14" t="s">
        <v>1011</v>
      </c>
      <c r="C485" s="15" t="s">
        <v>1001</v>
      </c>
      <c r="D485" s="52" t="s">
        <v>97</v>
      </c>
      <c r="E485" s="35">
        <v>8883669448</v>
      </c>
      <c r="F485" s="53">
        <v>86.56</v>
      </c>
      <c r="G485" s="19">
        <f t="shared" si="91"/>
        <v>0.8656</v>
      </c>
      <c r="H485" s="17">
        <v>25599879.28</v>
      </c>
      <c r="I485" s="17">
        <v>3513570.84</v>
      </c>
      <c r="J485" s="17">
        <v>0</v>
      </c>
      <c r="K485" s="17">
        <v>2892998.35</v>
      </c>
      <c r="L485" s="20">
        <f t="shared" si="92"/>
        <v>32006448.470000003</v>
      </c>
      <c r="M485" s="17">
        <v>0</v>
      </c>
      <c r="N485" s="17">
        <v>103448998.27</v>
      </c>
      <c r="O485" s="17">
        <v>0</v>
      </c>
      <c r="P485" s="20">
        <f t="shared" si="93"/>
        <v>103448998.27</v>
      </c>
      <c r="Q485" s="17">
        <v>18767083.56</v>
      </c>
      <c r="R485" s="17">
        <v>3541916</v>
      </c>
      <c r="S485" s="54">
        <f t="shared" si="94"/>
        <v>22308999.56</v>
      </c>
      <c r="T485" s="20">
        <f t="shared" si="95"/>
        <v>157764446.3</v>
      </c>
      <c r="U485" s="22">
        <f t="shared" si="96"/>
        <v>0.21125373551832316</v>
      </c>
      <c r="V485" s="22">
        <f t="shared" si="97"/>
        <v>0.039869966129788846</v>
      </c>
      <c r="W485" s="22">
        <f t="shared" si="98"/>
        <v>0.25112370164811204</v>
      </c>
      <c r="X485" s="23">
        <f t="shared" si="99"/>
        <v>1.1644850011082941</v>
      </c>
      <c r="Y485" s="23">
        <f t="shared" si="100"/>
        <v>0.36028409946303985</v>
      </c>
      <c r="Z485" s="24"/>
      <c r="AA485" s="23">
        <f t="shared" si="101"/>
        <v>1.7758928022194462</v>
      </c>
      <c r="AB485" s="55">
        <v>439592.86004331347</v>
      </c>
      <c r="AC485" s="26">
        <f t="shared" si="102"/>
        <v>7806.697960579807</v>
      </c>
      <c r="AD485" s="28"/>
      <c r="AE485" s="29">
        <f>E485/G485</f>
        <v>10263019232.902033</v>
      </c>
      <c r="AF485" s="22">
        <f>(L485/AE485)*100</f>
        <v>0.3118619164952073</v>
      </c>
      <c r="AG485" s="22">
        <f>(P485/AE485)*100</f>
        <v>1.0079782169593396</v>
      </c>
      <c r="AH485" s="22">
        <f>(Q485/AE485)*100</f>
        <v>0.18286123346466052</v>
      </c>
      <c r="AI485" s="22">
        <f>(S485/AE485)*100</f>
        <v>0.21737267614660577</v>
      </c>
      <c r="AJ485" s="22">
        <f t="shared" si="103"/>
        <v>1.5370000000000001</v>
      </c>
    </row>
    <row r="486" spans="1:36" ht="12.75">
      <c r="A486" s="13" t="s">
        <v>1012</v>
      </c>
      <c r="B486" s="14" t="s">
        <v>1013</v>
      </c>
      <c r="C486" s="15" t="s">
        <v>1001</v>
      </c>
      <c r="D486" s="52" t="s">
        <v>97</v>
      </c>
      <c r="E486" s="35">
        <v>476290238</v>
      </c>
      <c r="F486" s="53">
        <v>95.02</v>
      </c>
      <c r="G486" s="19">
        <f t="shared" si="91"/>
        <v>0.9501999999999999</v>
      </c>
      <c r="H486" s="17">
        <v>1337682.65</v>
      </c>
      <c r="I486" s="17">
        <v>0</v>
      </c>
      <c r="J486" s="17">
        <v>0</v>
      </c>
      <c r="K486" s="17">
        <v>151168.28</v>
      </c>
      <c r="L486" s="20">
        <f t="shared" si="92"/>
        <v>1488850.93</v>
      </c>
      <c r="M486" s="17">
        <v>0</v>
      </c>
      <c r="N486" s="17">
        <v>1584083.49</v>
      </c>
      <c r="O486" s="17">
        <v>0</v>
      </c>
      <c r="P486" s="20">
        <f t="shared" si="93"/>
        <v>1584083.49</v>
      </c>
      <c r="Q486" s="17">
        <v>1698055.92</v>
      </c>
      <c r="R486" s="17">
        <v>0</v>
      </c>
      <c r="S486" s="21">
        <f t="shared" si="94"/>
        <v>1698055.92</v>
      </c>
      <c r="T486" s="20">
        <f t="shared" si="95"/>
        <v>4770990.34</v>
      </c>
      <c r="U486" s="22">
        <f t="shared" si="96"/>
        <v>0.3565170529487106</v>
      </c>
      <c r="V486" s="22">
        <f t="shared" si="97"/>
        <v>0</v>
      </c>
      <c r="W486" s="22">
        <f t="shared" si="98"/>
        <v>0.3565170529487106</v>
      </c>
      <c r="X486" s="23">
        <f t="shared" si="99"/>
        <v>0.33258785581072525</v>
      </c>
      <c r="Y486" s="23">
        <f t="shared" si="100"/>
        <v>0.31259320708563415</v>
      </c>
      <c r="Z486" s="24"/>
      <c r="AA486" s="23">
        <f t="shared" si="101"/>
        <v>1.00169811584507</v>
      </c>
      <c r="AB486" s="55">
        <v>1220607.8651685393</v>
      </c>
      <c r="AC486" s="26">
        <f t="shared" si="102"/>
        <v>12226.80598724999</v>
      </c>
      <c r="AD486" s="28"/>
      <c r="AE486" s="29">
        <f>E486/G486</f>
        <v>501252618.39612716</v>
      </c>
      <c r="AF486" s="22">
        <f>(L486/AE486)*100</f>
        <v>0.2970260653727696</v>
      </c>
      <c r="AG486" s="22">
        <f>(P486/AE486)*100</f>
        <v>0.3160249805913511</v>
      </c>
      <c r="AH486" s="22">
        <f>(Q486/AE486)*100</f>
        <v>0.33876250371186484</v>
      </c>
      <c r="AI486" s="22">
        <f>(S486/AE486)*100</f>
        <v>0.33876250371186484</v>
      </c>
      <c r="AJ486" s="22">
        <f t="shared" si="103"/>
        <v>0.952</v>
      </c>
    </row>
    <row r="487" spans="1:36" ht="12.75">
      <c r="A487" s="13" t="s">
        <v>1014</v>
      </c>
      <c r="B487" s="14" t="s">
        <v>496</v>
      </c>
      <c r="C487" s="15" t="s">
        <v>1001</v>
      </c>
      <c r="D487" s="52" t="s">
        <v>97</v>
      </c>
      <c r="E487" s="35">
        <v>9615436535</v>
      </c>
      <c r="F487" s="53">
        <v>100.25</v>
      </c>
      <c r="G487" s="19">
        <f t="shared" si="91"/>
        <v>1.0025</v>
      </c>
      <c r="H487" s="17">
        <v>25432732.43</v>
      </c>
      <c r="I487" s="17">
        <v>0</v>
      </c>
      <c r="J487" s="17">
        <v>0</v>
      </c>
      <c r="K487" s="17">
        <v>2874867.93</v>
      </c>
      <c r="L487" s="20">
        <f t="shared" si="92"/>
        <v>28307600.36</v>
      </c>
      <c r="M487" s="17">
        <v>111298915</v>
      </c>
      <c r="N487" s="17">
        <v>0</v>
      </c>
      <c r="O487" s="17">
        <v>0</v>
      </c>
      <c r="P487" s="20">
        <f t="shared" si="93"/>
        <v>111298915</v>
      </c>
      <c r="Q487" s="17">
        <v>29181533</v>
      </c>
      <c r="R487" s="17">
        <v>4807718</v>
      </c>
      <c r="S487" s="21">
        <f t="shared" si="94"/>
        <v>33989251</v>
      </c>
      <c r="T487" s="20">
        <f t="shared" si="95"/>
        <v>173595766.36</v>
      </c>
      <c r="U487" s="22">
        <f t="shared" si="96"/>
        <v>0.30348630448321084</v>
      </c>
      <c r="V487" s="22">
        <f t="shared" si="97"/>
        <v>0.04999999721801502</v>
      </c>
      <c r="W487" s="22">
        <f t="shared" si="98"/>
        <v>0.35348630170122586</v>
      </c>
      <c r="X487" s="23">
        <f t="shared" si="99"/>
        <v>1.157502465903385</v>
      </c>
      <c r="Y487" s="23">
        <f t="shared" si="100"/>
        <v>0.2943974541037309</v>
      </c>
      <c r="Z487" s="24"/>
      <c r="AA487" s="23">
        <f t="shared" si="101"/>
        <v>1.805386221708342</v>
      </c>
      <c r="AB487" s="55">
        <v>337459.2979874941</v>
      </c>
      <c r="AC487" s="26">
        <f t="shared" si="102"/>
        <v>6092.443669739914</v>
      </c>
      <c r="AD487" s="28"/>
      <c r="AE487" s="29">
        <f>E487/G487</f>
        <v>9591457890.274315</v>
      </c>
      <c r="AF487" s="22">
        <f>(L487/AE487)*100</f>
        <v>0.29513344773899025</v>
      </c>
      <c r="AG487" s="22">
        <f>(P487/AE487)*100</f>
        <v>1.1603962220681434</v>
      </c>
      <c r="AH487" s="22">
        <f>(Q487/AE487)*100</f>
        <v>0.30424502024441885</v>
      </c>
      <c r="AI487" s="22">
        <f>(S487/AE487)*100</f>
        <v>0.3543700174554789</v>
      </c>
      <c r="AJ487" s="22">
        <f t="shared" si="103"/>
        <v>1.8089999999999997</v>
      </c>
    </row>
    <row r="488" spans="1:36" ht="12.75">
      <c r="A488" s="13" t="s">
        <v>1015</v>
      </c>
      <c r="B488" s="14" t="s">
        <v>1016</v>
      </c>
      <c r="C488" s="15" t="s">
        <v>1001</v>
      </c>
      <c r="D488" s="52"/>
      <c r="E488" s="35">
        <v>1477089060</v>
      </c>
      <c r="F488" s="53">
        <v>93.97</v>
      </c>
      <c r="G488" s="19">
        <f t="shared" si="91"/>
        <v>0.9397</v>
      </c>
      <c r="H488" s="17">
        <v>4215993.87</v>
      </c>
      <c r="I488" s="17">
        <v>578651.31</v>
      </c>
      <c r="J488" s="17">
        <v>0</v>
      </c>
      <c r="K488" s="17">
        <v>476449.94</v>
      </c>
      <c r="L488" s="20">
        <f t="shared" si="92"/>
        <v>5271095.12</v>
      </c>
      <c r="M488" s="17">
        <v>19797280.5</v>
      </c>
      <c r="N488" s="17">
        <v>0</v>
      </c>
      <c r="O488" s="17">
        <v>0</v>
      </c>
      <c r="P488" s="20">
        <f t="shared" si="93"/>
        <v>19797280.5</v>
      </c>
      <c r="Q488" s="17">
        <v>5625487.5</v>
      </c>
      <c r="R488" s="17">
        <v>221563.36</v>
      </c>
      <c r="S488" s="21">
        <f t="shared" si="94"/>
        <v>5847050.86</v>
      </c>
      <c r="T488" s="20">
        <f t="shared" si="95"/>
        <v>30915426.48</v>
      </c>
      <c r="U488" s="22">
        <f t="shared" si="96"/>
        <v>0.3808495812703399</v>
      </c>
      <c r="V488" s="22">
        <f t="shared" si="97"/>
        <v>0.015000000067700723</v>
      </c>
      <c r="W488" s="22">
        <f t="shared" si="98"/>
        <v>0.39584958133804066</v>
      </c>
      <c r="X488" s="23">
        <f t="shared" si="99"/>
        <v>1.3402902395066145</v>
      </c>
      <c r="Y488" s="23">
        <f t="shared" si="100"/>
        <v>0.3568569602702223</v>
      </c>
      <c r="Z488" s="24"/>
      <c r="AA488" s="23">
        <f t="shared" si="101"/>
        <v>2.0929967811148775</v>
      </c>
      <c r="AB488" s="56">
        <v>517088.2377919321</v>
      </c>
      <c r="AC488" s="26">
        <f t="shared" si="102"/>
        <v>10822.640172508782</v>
      </c>
      <c r="AD488" s="57"/>
      <c r="AE488" s="29">
        <f>E488/G488</f>
        <v>1571873002.0219219</v>
      </c>
      <c r="AF488" s="22">
        <f>(L488/AE488)*100</f>
        <v>0.33533848556592794</v>
      </c>
      <c r="AG488" s="22">
        <f>(P488/AE488)*100</f>
        <v>1.2594707380643655</v>
      </c>
      <c r="AH488" s="22">
        <f>(Q488/AE488)*100</f>
        <v>0.3578843515197384</v>
      </c>
      <c r="AI488" s="22">
        <f>(S488/AE488)*100</f>
        <v>0.3719798515833568</v>
      </c>
      <c r="AJ488" s="22">
        <f t="shared" si="103"/>
        <v>1.9659999999999997</v>
      </c>
    </row>
    <row r="489" spans="1:36" ht="12.75">
      <c r="A489" s="13" t="s">
        <v>1017</v>
      </c>
      <c r="B489" s="14" t="s">
        <v>1018</v>
      </c>
      <c r="C489" s="15" t="s">
        <v>1001</v>
      </c>
      <c r="D489" s="52"/>
      <c r="E489" s="35">
        <v>3789955791</v>
      </c>
      <c r="F489" s="53">
        <v>60.71</v>
      </c>
      <c r="G489" s="19">
        <f t="shared" si="91"/>
        <v>0.6071</v>
      </c>
      <c r="H489" s="17">
        <v>16669089.06</v>
      </c>
      <c r="I489" s="17">
        <v>2287781.51</v>
      </c>
      <c r="J489" s="17">
        <v>0</v>
      </c>
      <c r="K489" s="17">
        <v>1883736.29</v>
      </c>
      <c r="L489" s="20">
        <f t="shared" si="92"/>
        <v>20840606.86</v>
      </c>
      <c r="M489" s="17">
        <v>74998976</v>
      </c>
      <c r="N489" s="17">
        <v>0</v>
      </c>
      <c r="O489" s="17">
        <v>0</v>
      </c>
      <c r="P489" s="20">
        <f t="shared" si="93"/>
        <v>74998976</v>
      </c>
      <c r="Q489" s="17">
        <v>15867369</v>
      </c>
      <c r="R489" s="17">
        <v>1554890</v>
      </c>
      <c r="S489" s="21">
        <f t="shared" si="94"/>
        <v>17422259</v>
      </c>
      <c r="T489" s="20">
        <f t="shared" si="95"/>
        <v>113261841.86</v>
      </c>
      <c r="U489" s="22">
        <f t="shared" si="96"/>
        <v>0.4186689733342064</v>
      </c>
      <c r="V489" s="22">
        <f t="shared" si="97"/>
        <v>0.04102659993270618</v>
      </c>
      <c r="W489" s="22">
        <f t="shared" si="98"/>
        <v>0.45969557326691257</v>
      </c>
      <c r="X489" s="23">
        <f t="shared" si="99"/>
        <v>1.978887885133117</v>
      </c>
      <c r="Y489" s="23">
        <f t="shared" si="100"/>
        <v>0.5498905002926457</v>
      </c>
      <c r="Z489" s="24"/>
      <c r="AA489" s="23">
        <f t="shared" si="101"/>
        <v>2.9884739586926754</v>
      </c>
      <c r="AB489" s="58">
        <v>260573.81558028617</v>
      </c>
      <c r="AC489" s="26">
        <f t="shared" si="102"/>
        <v>7787.18062178873</v>
      </c>
      <c r="AE489" s="29">
        <f>E489/G489</f>
        <v>6242720788.996871</v>
      </c>
      <c r="AF489" s="22">
        <f>(L489/AE489)*100</f>
        <v>0.33383852272766523</v>
      </c>
      <c r="AG489" s="22">
        <f>(P489/AE489)*100</f>
        <v>1.2013828350643152</v>
      </c>
      <c r="AH489" s="22">
        <f>(Q489/AE489)*100</f>
        <v>0.2541739337111967</v>
      </c>
      <c r="AI489" s="22">
        <f>(S489/AE489)*100</f>
        <v>0.2790811825303426</v>
      </c>
      <c r="AJ489" s="22">
        <f t="shared" si="103"/>
        <v>1.814</v>
      </c>
    </row>
    <row r="490" spans="1:36" ht="12.75">
      <c r="A490" s="13" t="s">
        <v>1019</v>
      </c>
      <c r="B490" s="14" t="s">
        <v>1020</v>
      </c>
      <c r="C490" s="15" t="s">
        <v>1001</v>
      </c>
      <c r="D490" s="16"/>
      <c r="E490" s="35">
        <v>1157697495</v>
      </c>
      <c r="F490" s="33">
        <v>100.38</v>
      </c>
      <c r="G490" s="19">
        <f t="shared" si="91"/>
        <v>1.0038</v>
      </c>
      <c r="H490" s="17">
        <v>3167682.44</v>
      </c>
      <c r="I490" s="17">
        <v>0</v>
      </c>
      <c r="J490" s="17">
        <v>0</v>
      </c>
      <c r="K490" s="17">
        <v>357972.87</v>
      </c>
      <c r="L490" s="20">
        <f t="shared" si="92"/>
        <v>3525655.31</v>
      </c>
      <c r="M490" s="17">
        <v>12514514</v>
      </c>
      <c r="N490" s="17">
        <v>0</v>
      </c>
      <c r="O490" s="17">
        <v>0</v>
      </c>
      <c r="P490" s="20">
        <f t="shared" si="93"/>
        <v>12514514</v>
      </c>
      <c r="Q490" s="17">
        <v>7947174.3</v>
      </c>
      <c r="R490" s="17">
        <v>0</v>
      </c>
      <c r="S490" s="21">
        <f t="shared" si="94"/>
        <v>7947174.3</v>
      </c>
      <c r="T490" s="20">
        <f t="shared" si="95"/>
        <v>23987343.61</v>
      </c>
      <c r="U490" s="22">
        <f t="shared" si="96"/>
        <v>0.6864638071968878</v>
      </c>
      <c r="V490" s="22">
        <f t="shared" si="97"/>
        <v>0</v>
      </c>
      <c r="W490" s="22">
        <f t="shared" si="98"/>
        <v>0.6864638071968878</v>
      </c>
      <c r="X490" s="23">
        <f t="shared" si="99"/>
        <v>1.0809830766715098</v>
      </c>
      <c r="Y490" s="23">
        <f t="shared" si="100"/>
        <v>0.3045402901212981</v>
      </c>
      <c r="Z490" s="24"/>
      <c r="AA490" s="23">
        <f t="shared" si="101"/>
        <v>2.0719871739896956</v>
      </c>
      <c r="AB490" s="34">
        <v>303994.14483821264</v>
      </c>
      <c r="AC490" s="26">
        <f t="shared" si="102"/>
        <v>6298.719690727425</v>
      </c>
      <c r="AE490" s="29">
        <f>E490/G490</f>
        <v>1153314898.3861327</v>
      </c>
      <c r="AF490" s="22">
        <f>(L490/AE490)*100</f>
        <v>0.30569754322375897</v>
      </c>
      <c r="AG490" s="22">
        <f>(P490/AE490)*100</f>
        <v>1.0850908123628618</v>
      </c>
      <c r="AH490" s="22">
        <f>(Q490/AE490)*100</f>
        <v>0.689072369664236</v>
      </c>
      <c r="AI490" s="22">
        <f>(S490/AE490)*100</f>
        <v>0.689072369664236</v>
      </c>
      <c r="AJ490" s="22">
        <f t="shared" si="103"/>
        <v>2.08</v>
      </c>
    </row>
    <row r="491" spans="1:36" ht="12.75">
      <c r="A491" s="13" t="s">
        <v>1021</v>
      </c>
      <c r="B491" s="14" t="s">
        <v>1022</v>
      </c>
      <c r="C491" s="15" t="s">
        <v>1001</v>
      </c>
      <c r="D491" s="16" t="s">
        <v>97</v>
      </c>
      <c r="E491" s="35">
        <v>60770798</v>
      </c>
      <c r="F491" s="33">
        <v>110.07</v>
      </c>
      <c r="G491" s="19">
        <f t="shared" si="91"/>
        <v>1.1007</v>
      </c>
      <c r="H491" s="17">
        <v>146910.66</v>
      </c>
      <c r="I491" s="17">
        <v>20163.03</v>
      </c>
      <c r="J491" s="17">
        <v>0</v>
      </c>
      <c r="K491" s="17">
        <v>16601.98</v>
      </c>
      <c r="L491" s="20">
        <f t="shared" si="92"/>
        <v>183675.67</v>
      </c>
      <c r="M491" s="17">
        <v>686178</v>
      </c>
      <c r="N491" s="17">
        <v>0</v>
      </c>
      <c r="O491" s="17">
        <v>0</v>
      </c>
      <c r="P491" s="20">
        <f t="shared" si="93"/>
        <v>686178</v>
      </c>
      <c r="Q491" s="17">
        <v>328728.42</v>
      </c>
      <c r="R491" s="17">
        <v>0</v>
      </c>
      <c r="S491" s="21">
        <f t="shared" si="94"/>
        <v>328728.42</v>
      </c>
      <c r="T491" s="20">
        <f t="shared" si="95"/>
        <v>1198582.09</v>
      </c>
      <c r="U491" s="22">
        <f t="shared" si="96"/>
        <v>0.5409315507096023</v>
      </c>
      <c r="V491" s="22">
        <f t="shared" si="97"/>
        <v>0</v>
      </c>
      <c r="W491" s="22">
        <f t="shared" si="98"/>
        <v>0.5409315507096023</v>
      </c>
      <c r="X491" s="23">
        <f t="shared" si="99"/>
        <v>1.1291245509068353</v>
      </c>
      <c r="Y491" s="23">
        <f t="shared" si="100"/>
        <v>0.3022433077149983</v>
      </c>
      <c r="Z491" s="24"/>
      <c r="AA491" s="23">
        <f t="shared" si="101"/>
        <v>1.972299409331436</v>
      </c>
      <c r="AB491" s="34">
        <v>364454.54545454547</v>
      </c>
      <c r="AC491" s="26">
        <f t="shared" si="102"/>
        <v>7188.13484728157</v>
      </c>
      <c r="AE491" s="29">
        <f>E491/G491</f>
        <v>55211045.69819206</v>
      </c>
      <c r="AF491" s="22">
        <f>(L491/AE491)*100</f>
        <v>0.3326792088018986</v>
      </c>
      <c r="AG491" s="22">
        <f>(P491/AE491)*100</f>
        <v>1.2428273931831535</v>
      </c>
      <c r="AH491" s="22">
        <f>(Q491/AE491)*100</f>
        <v>0.5954033578660592</v>
      </c>
      <c r="AI491" s="22">
        <f>(S491/AE491)*100</f>
        <v>0.5954033578660592</v>
      </c>
      <c r="AJ491" s="22">
        <f t="shared" si="103"/>
        <v>2.1710000000000003</v>
      </c>
    </row>
    <row r="492" spans="1:36" ht="12.75">
      <c r="A492" s="13" t="s">
        <v>1023</v>
      </c>
      <c r="B492" s="14" t="s">
        <v>1024</v>
      </c>
      <c r="C492" s="15" t="s">
        <v>1001</v>
      </c>
      <c r="D492" s="16"/>
      <c r="E492" s="35">
        <v>3766716686</v>
      </c>
      <c r="F492" s="33">
        <v>77.69</v>
      </c>
      <c r="G492" s="19">
        <f t="shared" si="91"/>
        <v>0.7768999999999999</v>
      </c>
      <c r="H492" s="17">
        <v>13628342.21</v>
      </c>
      <c r="I492" s="17">
        <v>1870455.55</v>
      </c>
      <c r="J492" s="17">
        <v>0</v>
      </c>
      <c r="K492" s="17">
        <v>1540124.97</v>
      </c>
      <c r="L492" s="20">
        <f t="shared" si="92"/>
        <v>17038922.73</v>
      </c>
      <c r="M492" s="17">
        <v>66843584</v>
      </c>
      <c r="N492" s="17">
        <v>0</v>
      </c>
      <c r="O492" s="17">
        <v>0</v>
      </c>
      <c r="P492" s="20">
        <f t="shared" si="93"/>
        <v>66843584</v>
      </c>
      <c r="Q492" s="17">
        <v>11299700</v>
      </c>
      <c r="R492" s="17">
        <v>1505351.6</v>
      </c>
      <c r="S492" s="21">
        <f t="shared" si="94"/>
        <v>12805051.6</v>
      </c>
      <c r="T492" s="20">
        <f t="shared" si="95"/>
        <v>96687558.33</v>
      </c>
      <c r="U492" s="22">
        <f t="shared" si="96"/>
        <v>0.29998805171618903</v>
      </c>
      <c r="V492" s="22">
        <f t="shared" si="97"/>
        <v>0.03996455601757993</v>
      </c>
      <c r="W492" s="22">
        <f t="shared" si="98"/>
        <v>0.3399526077337689</v>
      </c>
      <c r="X492" s="23">
        <f t="shared" si="99"/>
        <v>1.7745848592340878</v>
      </c>
      <c r="Y492" s="23">
        <f t="shared" si="100"/>
        <v>0.45235477341127533</v>
      </c>
      <c r="Z492" s="24"/>
      <c r="AA492" s="23">
        <f t="shared" si="101"/>
        <v>2.566892240379132</v>
      </c>
      <c r="AB492" s="34">
        <v>510942.8991791854</v>
      </c>
      <c r="AC492" s="26">
        <f t="shared" si="102"/>
        <v>13115.353631798682</v>
      </c>
      <c r="AE492" s="29">
        <f>E492/G492</f>
        <v>4848393211.481529</v>
      </c>
      <c r="AF492" s="22">
        <f>(L492/AE492)*100</f>
        <v>0.35143442346321985</v>
      </c>
      <c r="AG492" s="22">
        <f>(P492/AE492)*100</f>
        <v>1.3786749771389628</v>
      </c>
      <c r="AH492" s="22">
        <f>(Q492/AE492)*100</f>
        <v>0.23306071737830722</v>
      </c>
      <c r="AI492" s="22">
        <f>(S492/AE492)*100</f>
        <v>0.26410918094836505</v>
      </c>
      <c r="AJ492" s="22">
        <f t="shared" si="103"/>
        <v>1.994</v>
      </c>
    </row>
    <row r="493" spans="1:36" ht="12.75">
      <c r="A493" s="13" t="s">
        <v>1025</v>
      </c>
      <c r="B493" s="14" t="s">
        <v>1026</v>
      </c>
      <c r="C493" s="15" t="s">
        <v>1001</v>
      </c>
      <c r="D493" s="16" t="s">
        <v>57</v>
      </c>
      <c r="E493" s="35">
        <v>1795932934</v>
      </c>
      <c r="F493" s="33">
        <v>97.93</v>
      </c>
      <c r="G493" s="19">
        <f t="shared" si="91"/>
        <v>0.9793000000000001</v>
      </c>
      <c r="H493" s="17">
        <v>5084933.68</v>
      </c>
      <c r="I493" s="17">
        <v>698077.84</v>
      </c>
      <c r="J493" s="17">
        <v>0</v>
      </c>
      <c r="K493" s="17">
        <v>574704.3</v>
      </c>
      <c r="L493" s="20">
        <f t="shared" si="92"/>
        <v>6357715.819999999</v>
      </c>
      <c r="M493" s="17">
        <v>27151658</v>
      </c>
      <c r="N493" s="17">
        <v>0</v>
      </c>
      <c r="O493" s="17">
        <v>0</v>
      </c>
      <c r="P493" s="20">
        <f t="shared" si="93"/>
        <v>27151658</v>
      </c>
      <c r="Q493" s="17">
        <v>14443953.83</v>
      </c>
      <c r="R493" s="17">
        <v>0</v>
      </c>
      <c r="S493" s="21">
        <f t="shared" si="94"/>
        <v>14443953.83</v>
      </c>
      <c r="T493" s="20">
        <f t="shared" si="95"/>
        <v>47953327.65</v>
      </c>
      <c r="U493" s="22">
        <f t="shared" si="96"/>
        <v>0.8042590876614549</v>
      </c>
      <c r="V493" s="22">
        <f t="shared" si="97"/>
        <v>0</v>
      </c>
      <c r="W493" s="22">
        <f t="shared" si="98"/>
        <v>0.8042590876614549</v>
      </c>
      <c r="X493" s="23">
        <f t="shared" si="99"/>
        <v>1.5118414215794986</v>
      </c>
      <c r="Y493" s="23">
        <f t="shared" si="100"/>
        <v>0.35400630500381475</v>
      </c>
      <c r="Z493" s="24"/>
      <c r="AA493" s="23">
        <f t="shared" si="101"/>
        <v>2.670106814244768</v>
      </c>
      <c r="AB493" s="34">
        <v>265662.72213247174</v>
      </c>
      <c r="AC493" s="26">
        <f t="shared" si="102"/>
        <v>7093.478446567272</v>
      </c>
      <c r="AE493" s="29">
        <f>E493/G493</f>
        <v>1833894551.210048</v>
      </c>
      <c r="AF493" s="22">
        <f>(L493/AE493)*100</f>
        <v>0.3466783744902358</v>
      </c>
      <c r="AG493" s="22">
        <f>(P493/AE493)*100</f>
        <v>1.480546304152803</v>
      </c>
      <c r="AH493" s="22">
        <f>(Q493/AE493)*100</f>
        <v>0.7876109245468629</v>
      </c>
      <c r="AI493" s="22">
        <f>(S493/AE493)*100</f>
        <v>0.7876109245468629</v>
      </c>
      <c r="AJ493" s="22">
        <f t="shared" si="103"/>
        <v>2.616</v>
      </c>
    </row>
    <row r="494" spans="1:36" ht="12.75">
      <c r="A494" s="13" t="s">
        <v>1027</v>
      </c>
      <c r="B494" s="14" t="s">
        <v>1028</v>
      </c>
      <c r="C494" s="15" t="s">
        <v>1001</v>
      </c>
      <c r="D494" s="16" t="s">
        <v>97</v>
      </c>
      <c r="E494" s="35">
        <v>761687170</v>
      </c>
      <c r="F494" s="33">
        <v>87.7</v>
      </c>
      <c r="G494" s="19">
        <f t="shared" si="91"/>
        <v>0.877</v>
      </c>
      <c r="H494" s="17">
        <v>2285893.21</v>
      </c>
      <c r="I494" s="17">
        <v>313732.53</v>
      </c>
      <c r="J494" s="17">
        <v>0</v>
      </c>
      <c r="K494" s="17">
        <v>258322.15</v>
      </c>
      <c r="L494" s="20">
        <f t="shared" si="92"/>
        <v>2857947.89</v>
      </c>
      <c r="M494" s="17">
        <v>0</v>
      </c>
      <c r="N494" s="17">
        <v>6340808.27</v>
      </c>
      <c r="O494" s="17">
        <v>0</v>
      </c>
      <c r="P494" s="20">
        <f t="shared" si="93"/>
        <v>6340808.27</v>
      </c>
      <c r="Q494" s="17">
        <v>3729008.89</v>
      </c>
      <c r="R494" s="17">
        <v>228506.16</v>
      </c>
      <c r="S494" s="21">
        <f t="shared" si="94"/>
        <v>3957515.0500000003</v>
      </c>
      <c r="T494" s="20">
        <f t="shared" si="95"/>
        <v>13156271.21</v>
      </c>
      <c r="U494" s="22">
        <f t="shared" si="96"/>
        <v>0.4895722334406657</v>
      </c>
      <c r="V494" s="22">
        <f t="shared" si="97"/>
        <v>0.03000000118158745</v>
      </c>
      <c r="W494" s="22">
        <f t="shared" si="98"/>
        <v>0.5195722346222531</v>
      </c>
      <c r="X494" s="23">
        <f t="shared" si="99"/>
        <v>0.8324688296902782</v>
      </c>
      <c r="Y494" s="23">
        <f t="shared" si="100"/>
        <v>0.37521281735650086</v>
      </c>
      <c r="Z494" s="24"/>
      <c r="AA494" s="23">
        <f t="shared" si="101"/>
        <v>1.7272538816690324</v>
      </c>
      <c r="AB494" s="34">
        <v>749232.2834645669</v>
      </c>
      <c r="AC494" s="26">
        <f t="shared" si="102"/>
        <v>12941.14369885926</v>
      </c>
      <c r="AE494" s="29">
        <f>E494/G494</f>
        <v>868514446.9783353</v>
      </c>
      <c r="AF494" s="22">
        <f>(L494/AE494)*100</f>
        <v>0.32906164082165124</v>
      </c>
      <c r="AG494" s="22">
        <f>(P494/AE494)*100</f>
        <v>0.730075163638374</v>
      </c>
      <c r="AH494" s="22">
        <f>(Q494/AE494)*100</f>
        <v>0.42935484872746377</v>
      </c>
      <c r="AI494" s="22">
        <f>(S494/AE494)*100</f>
        <v>0.45566484976371596</v>
      </c>
      <c r="AJ494" s="22">
        <f t="shared" si="103"/>
        <v>1.515</v>
      </c>
    </row>
    <row r="495" spans="1:36" ht="12.75">
      <c r="A495" s="13" t="s">
        <v>1029</v>
      </c>
      <c r="B495" s="14" t="s">
        <v>1030</v>
      </c>
      <c r="C495" s="15" t="s">
        <v>1001</v>
      </c>
      <c r="D495" s="16"/>
      <c r="E495" s="35">
        <v>1139161855</v>
      </c>
      <c r="F495" s="33">
        <v>84.02</v>
      </c>
      <c r="G495" s="19">
        <f t="shared" si="91"/>
        <v>0.8402</v>
      </c>
      <c r="H495" s="17">
        <v>3540407.18</v>
      </c>
      <c r="I495" s="17">
        <v>0</v>
      </c>
      <c r="J495" s="17">
        <v>0</v>
      </c>
      <c r="K495" s="17">
        <v>400091.95</v>
      </c>
      <c r="L495" s="20">
        <f t="shared" si="92"/>
        <v>3940499.1300000004</v>
      </c>
      <c r="M495" s="17">
        <v>0</v>
      </c>
      <c r="N495" s="17">
        <v>13973289.68</v>
      </c>
      <c r="O495" s="17">
        <v>0</v>
      </c>
      <c r="P495" s="20">
        <f t="shared" si="93"/>
        <v>13973289.68</v>
      </c>
      <c r="Q495" s="17">
        <v>6749950</v>
      </c>
      <c r="R495" s="17">
        <v>0</v>
      </c>
      <c r="S495" s="21">
        <f t="shared" si="94"/>
        <v>6749950</v>
      </c>
      <c r="T495" s="20">
        <f t="shared" si="95"/>
        <v>24663738.81</v>
      </c>
      <c r="U495" s="22">
        <f t="shared" si="96"/>
        <v>0.5925365188777323</v>
      </c>
      <c r="V495" s="22">
        <f t="shared" si="97"/>
        <v>0</v>
      </c>
      <c r="W495" s="22">
        <f t="shared" si="98"/>
        <v>0.5925365188777323</v>
      </c>
      <c r="X495" s="23">
        <f t="shared" si="99"/>
        <v>1.2266290008455383</v>
      </c>
      <c r="Y495" s="23">
        <f t="shared" si="100"/>
        <v>0.345912138183384</v>
      </c>
      <c r="Z495" s="24"/>
      <c r="AA495" s="23">
        <f t="shared" si="101"/>
        <v>2.1650776579066546</v>
      </c>
      <c r="AB495" s="34">
        <v>319775.6736621196</v>
      </c>
      <c r="AC495" s="26">
        <f t="shared" si="102"/>
        <v>6923.391665879046</v>
      </c>
      <c r="AE495" s="29">
        <f>E495/G495</f>
        <v>1355822250.654606</v>
      </c>
      <c r="AF495" s="22">
        <f>(L495/AE495)*100</f>
        <v>0.2906353785016792</v>
      </c>
      <c r="AG495" s="22">
        <f>(P495/AE495)*100</f>
        <v>1.0306136865104212</v>
      </c>
      <c r="AH495" s="22">
        <f>(Q495/AE495)*100</f>
        <v>0.49784918316107063</v>
      </c>
      <c r="AI495" s="22">
        <f>(S495/AE495)*100</f>
        <v>0.49784918316107063</v>
      </c>
      <c r="AJ495" s="22">
        <f t="shared" si="103"/>
        <v>1.8199999999999998</v>
      </c>
    </row>
    <row r="496" spans="1:36" ht="12.75">
      <c r="A496" s="13" t="s">
        <v>1031</v>
      </c>
      <c r="B496" s="14" t="s">
        <v>1032</v>
      </c>
      <c r="C496" s="15" t="s">
        <v>1001</v>
      </c>
      <c r="D496" s="16"/>
      <c r="E496" s="35">
        <v>62711835</v>
      </c>
      <c r="F496" s="33">
        <v>46.42</v>
      </c>
      <c r="G496" s="19">
        <f t="shared" si="91"/>
        <v>0.4642</v>
      </c>
      <c r="H496" s="17">
        <v>374449.99</v>
      </c>
      <c r="I496" s="17">
        <v>51392.09</v>
      </c>
      <c r="J496" s="17">
        <v>0</v>
      </c>
      <c r="K496" s="17">
        <v>42315.58</v>
      </c>
      <c r="L496" s="20">
        <f t="shared" si="92"/>
        <v>468157.66</v>
      </c>
      <c r="M496" s="17">
        <v>1333371</v>
      </c>
      <c r="N496" s="17">
        <v>0</v>
      </c>
      <c r="O496" s="17">
        <v>0</v>
      </c>
      <c r="P496" s="20">
        <f t="shared" si="93"/>
        <v>1333371</v>
      </c>
      <c r="Q496" s="17">
        <v>449083</v>
      </c>
      <c r="R496" s="17">
        <v>12500</v>
      </c>
      <c r="S496" s="21">
        <f t="shared" si="94"/>
        <v>461583</v>
      </c>
      <c r="T496" s="20">
        <f t="shared" si="95"/>
        <v>2263111.66</v>
      </c>
      <c r="U496" s="22">
        <f t="shared" si="96"/>
        <v>0.7161056601198164</v>
      </c>
      <c r="V496" s="22">
        <f t="shared" si="97"/>
        <v>0.019932441779131484</v>
      </c>
      <c r="W496" s="22">
        <f t="shared" si="98"/>
        <v>0.7360381018989478</v>
      </c>
      <c r="X496" s="23">
        <f t="shared" si="99"/>
        <v>2.126187186198586</v>
      </c>
      <c r="Y496" s="23">
        <f t="shared" si="100"/>
        <v>0.7465220241123546</v>
      </c>
      <c r="Z496" s="24"/>
      <c r="AA496" s="23">
        <f t="shared" si="101"/>
        <v>3.6087473122098888</v>
      </c>
      <c r="AB496" s="34">
        <v>213956.640625</v>
      </c>
      <c r="AC496" s="26">
        <f t="shared" si="102"/>
        <v>7721.154517849259</v>
      </c>
      <c r="AE496" s="29">
        <f>E496/G496</f>
        <v>135096585.52348125</v>
      </c>
      <c r="AF496" s="22">
        <f>(L496/AE496)*100</f>
        <v>0.34653552359295503</v>
      </c>
      <c r="AG496" s="22">
        <f>(P496/AE496)*100</f>
        <v>0.9869760918333836</v>
      </c>
      <c r="AH496" s="22">
        <f>(Q496/AE496)*100</f>
        <v>0.33241624742761877</v>
      </c>
      <c r="AI496" s="22">
        <f>(S496/AE496)*100</f>
        <v>0.34166888690149155</v>
      </c>
      <c r="AJ496" s="22">
        <f t="shared" si="103"/>
        <v>1.6760000000000002</v>
      </c>
    </row>
    <row r="497" spans="1:36" ht="12.75">
      <c r="A497" s="13" t="s">
        <v>1033</v>
      </c>
      <c r="B497" s="14" t="s">
        <v>1034</v>
      </c>
      <c r="C497" s="15" t="s">
        <v>1001</v>
      </c>
      <c r="D497" s="16"/>
      <c r="E497" s="35">
        <v>661052475</v>
      </c>
      <c r="F497" s="33">
        <v>47.26</v>
      </c>
      <c r="G497" s="19">
        <f t="shared" si="91"/>
        <v>0.47259999999999996</v>
      </c>
      <c r="H497" s="17">
        <v>3873369.38</v>
      </c>
      <c r="I497" s="17">
        <v>0</v>
      </c>
      <c r="J497" s="17">
        <v>0</v>
      </c>
      <c r="K497" s="17">
        <v>437719.01</v>
      </c>
      <c r="L497" s="20">
        <f t="shared" si="92"/>
        <v>4311088.39</v>
      </c>
      <c r="M497" s="17">
        <v>20607181.5</v>
      </c>
      <c r="N497" s="17">
        <v>0</v>
      </c>
      <c r="O497" s="17">
        <v>0</v>
      </c>
      <c r="P497" s="20">
        <f t="shared" si="93"/>
        <v>20607181.5</v>
      </c>
      <c r="Q497" s="17">
        <v>9891495.91</v>
      </c>
      <c r="R497" s="17">
        <v>0</v>
      </c>
      <c r="S497" s="21">
        <f t="shared" si="94"/>
        <v>9891495.91</v>
      </c>
      <c r="T497" s="20">
        <f t="shared" si="95"/>
        <v>34809765.8</v>
      </c>
      <c r="U497" s="22">
        <f t="shared" si="96"/>
        <v>1.4963253726566867</v>
      </c>
      <c r="V497" s="22">
        <f t="shared" si="97"/>
        <v>0</v>
      </c>
      <c r="W497" s="22">
        <f t="shared" si="98"/>
        <v>1.4963253726566867</v>
      </c>
      <c r="X497" s="23">
        <f t="shared" si="99"/>
        <v>3.1173291500043168</v>
      </c>
      <c r="Y497" s="23">
        <f t="shared" si="100"/>
        <v>0.6521552453154342</v>
      </c>
      <c r="Z497" s="24"/>
      <c r="AA497" s="23">
        <f t="shared" si="101"/>
        <v>5.265809767976438</v>
      </c>
      <c r="AB497" s="34">
        <v>149040.49773755655</v>
      </c>
      <c r="AC497" s="26">
        <f t="shared" si="102"/>
        <v>7848.189088104955</v>
      </c>
      <c r="AE497" s="29">
        <f>E497/G497</f>
        <v>1398756823.9526026</v>
      </c>
      <c r="AF497" s="22">
        <f>(L497/AE497)*100</f>
        <v>0.30820856893607423</v>
      </c>
      <c r="AG497" s="22">
        <f>(P497/AE497)*100</f>
        <v>1.4732497562920401</v>
      </c>
      <c r="AH497" s="22">
        <f>(Q497/AE497)*100</f>
        <v>0.7071633711175501</v>
      </c>
      <c r="AI497" s="22">
        <f>(S497/AE497)*100</f>
        <v>0.7071633711175501</v>
      </c>
      <c r="AJ497" s="22">
        <f t="shared" si="103"/>
        <v>2.488</v>
      </c>
    </row>
    <row r="498" spans="1:36" ht="12.75">
      <c r="A498" s="13" t="s">
        <v>1035</v>
      </c>
      <c r="B498" s="14" t="s">
        <v>1036</v>
      </c>
      <c r="C498" s="15" t="s">
        <v>1001</v>
      </c>
      <c r="D498" s="16" t="s">
        <v>57</v>
      </c>
      <c r="E498" s="35">
        <v>343677585</v>
      </c>
      <c r="F498" s="33">
        <v>97.76</v>
      </c>
      <c r="G498" s="19">
        <f t="shared" si="91"/>
        <v>0.9776</v>
      </c>
      <c r="H498" s="17">
        <v>997904.09</v>
      </c>
      <c r="I498" s="17">
        <v>136959.63</v>
      </c>
      <c r="J498" s="17">
        <v>0</v>
      </c>
      <c r="K498" s="17">
        <v>112773.77</v>
      </c>
      <c r="L498" s="20">
        <f t="shared" si="92"/>
        <v>1247637.49</v>
      </c>
      <c r="M498" s="17">
        <v>5480441</v>
      </c>
      <c r="N498" s="17">
        <v>0</v>
      </c>
      <c r="O498" s="17">
        <v>0</v>
      </c>
      <c r="P498" s="20">
        <f t="shared" si="93"/>
        <v>5480441</v>
      </c>
      <c r="Q498" s="17">
        <v>2549411.03</v>
      </c>
      <c r="R498" s="17">
        <v>0</v>
      </c>
      <c r="S498" s="21">
        <f t="shared" si="94"/>
        <v>2549411.03</v>
      </c>
      <c r="T498" s="20">
        <f t="shared" si="95"/>
        <v>9277489.52</v>
      </c>
      <c r="U498" s="22">
        <f t="shared" si="96"/>
        <v>0.7418031146837812</v>
      </c>
      <c r="V498" s="22">
        <f t="shared" si="97"/>
        <v>0</v>
      </c>
      <c r="W498" s="22">
        <f t="shared" si="98"/>
        <v>0.7418031146837812</v>
      </c>
      <c r="X498" s="23">
        <f t="shared" si="99"/>
        <v>1.5946460401250782</v>
      </c>
      <c r="Y498" s="23">
        <f t="shared" si="100"/>
        <v>0.36302556362527977</v>
      </c>
      <c r="Z498" s="24"/>
      <c r="AA498" s="23">
        <f t="shared" si="101"/>
        <v>2.699474718434139</v>
      </c>
      <c r="AB498" s="34">
        <v>237489.0082644628</v>
      </c>
      <c r="AC498" s="26">
        <f t="shared" si="102"/>
        <v>6410.955737159136</v>
      </c>
      <c r="AE498" s="29">
        <f>E498/G498</f>
        <v>351552357.8150573</v>
      </c>
      <c r="AF498" s="22">
        <f>(L498/AE498)*100</f>
        <v>0.3548937910000735</v>
      </c>
      <c r="AG498" s="22">
        <f>(P498/AE498)*100</f>
        <v>1.5589259688262767</v>
      </c>
      <c r="AH498" s="22">
        <f>(Q498/AE498)*100</f>
        <v>0.7251867249148646</v>
      </c>
      <c r="AI498" s="22">
        <f>(S498/AE498)*100</f>
        <v>0.7251867249148646</v>
      </c>
      <c r="AJ498" s="22">
        <f t="shared" si="103"/>
        <v>2.639</v>
      </c>
    </row>
    <row r="499" spans="1:36" ht="12.75">
      <c r="A499" s="13" t="s">
        <v>1037</v>
      </c>
      <c r="B499" s="14" t="s">
        <v>1038</v>
      </c>
      <c r="C499" s="15" t="s">
        <v>1001</v>
      </c>
      <c r="D499" s="16" t="s">
        <v>97</v>
      </c>
      <c r="E499" s="35">
        <v>4308808548</v>
      </c>
      <c r="F499" s="33">
        <v>95.04</v>
      </c>
      <c r="G499" s="19">
        <f t="shared" si="91"/>
        <v>0.9504</v>
      </c>
      <c r="H499" s="17">
        <v>13189911.17</v>
      </c>
      <c r="I499" s="17">
        <v>1810286.07</v>
      </c>
      <c r="J499" s="17">
        <v>0</v>
      </c>
      <c r="K499" s="17">
        <v>1490592.31</v>
      </c>
      <c r="L499" s="20">
        <f t="shared" si="92"/>
        <v>16490789.55</v>
      </c>
      <c r="M499" s="17">
        <v>35622867.5</v>
      </c>
      <c r="N499" s="17">
        <v>15726144.7</v>
      </c>
      <c r="O499" s="17">
        <v>0</v>
      </c>
      <c r="P499" s="20">
        <f t="shared" si="93"/>
        <v>51349012.2</v>
      </c>
      <c r="Q499" s="17">
        <v>9749461.08</v>
      </c>
      <c r="R499" s="17">
        <v>861761.71</v>
      </c>
      <c r="S499" s="21">
        <f t="shared" si="94"/>
        <v>10611222.79</v>
      </c>
      <c r="T499" s="20">
        <f t="shared" si="95"/>
        <v>78451024.53999999</v>
      </c>
      <c r="U499" s="22">
        <f t="shared" si="96"/>
        <v>0.22626814283789337</v>
      </c>
      <c r="V499" s="22">
        <f t="shared" si="97"/>
        <v>0.020000000009283307</v>
      </c>
      <c r="W499" s="22">
        <f t="shared" si="98"/>
        <v>0.24626814284717669</v>
      </c>
      <c r="X499" s="23">
        <f t="shared" si="99"/>
        <v>1.1917218327984065</v>
      </c>
      <c r="Y499" s="23">
        <f t="shared" si="100"/>
        <v>0.3827227263939229</v>
      </c>
      <c r="Z499" s="24"/>
      <c r="AA499" s="23">
        <f t="shared" si="101"/>
        <v>1.8207127020395057</v>
      </c>
      <c r="AB499" s="34">
        <v>677065.2449910732</v>
      </c>
      <c r="AC499" s="26">
        <f t="shared" si="102"/>
        <v>12327.412916647369</v>
      </c>
      <c r="AE499" s="29">
        <f>E499/G499</f>
        <v>4533679027.777778</v>
      </c>
      <c r="AF499" s="22">
        <f>(L499/AE499)*100</f>
        <v>0.3637396791647843</v>
      </c>
      <c r="AG499" s="22">
        <f>(P499/AE499)*100</f>
        <v>1.1326124298916056</v>
      </c>
      <c r="AH499" s="22">
        <f>(Q499/AE499)*100</f>
        <v>0.21504524295313387</v>
      </c>
      <c r="AI499" s="22">
        <f>(S499/AE499)*100</f>
        <v>0.2340532429619567</v>
      </c>
      <c r="AJ499" s="22">
        <f t="shared" si="103"/>
        <v>1.7309999999999999</v>
      </c>
    </row>
    <row r="500" spans="1:36" ht="12.75">
      <c r="A500" s="13" t="s">
        <v>1039</v>
      </c>
      <c r="B500" s="14" t="s">
        <v>1040</v>
      </c>
      <c r="C500" s="15" t="s">
        <v>1001</v>
      </c>
      <c r="D500" s="16" t="s">
        <v>97</v>
      </c>
      <c r="E500" s="35">
        <v>1717712484</v>
      </c>
      <c r="F500" s="33">
        <v>95.68</v>
      </c>
      <c r="G500" s="19">
        <f t="shared" si="91"/>
        <v>0.9568000000000001</v>
      </c>
      <c r="H500" s="17">
        <v>5074766.5</v>
      </c>
      <c r="I500" s="17">
        <v>696498.42</v>
      </c>
      <c r="J500" s="17">
        <v>0</v>
      </c>
      <c r="K500" s="17">
        <v>573487.34</v>
      </c>
      <c r="L500" s="20">
        <f t="shared" si="92"/>
        <v>6344752.26</v>
      </c>
      <c r="M500" s="17">
        <v>11110147</v>
      </c>
      <c r="N500" s="17">
        <v>5468196.86</v>
      </c>
      <c r="O500" s="17">
        <v>0</v>
      </c>
      <c r="P500" s="20">
        <f t="shared" si="93"/>
        <v>16578343.86</v>
      </c>
      <c r="Q500" s="17">
        <v>6991470.21</v>
      </c>
      <c r="R500" s="17">
        <v>343542.5</v>
      </c>
      <c r="S500" s="21">
        <f t="shared" si="94"/>
        <v>7335012.71</v>
      </c>
      <c r="T500" s="20">
        <f t="shared" si="95"/>
        <v>30258108.83</v>
      </c>
      <c r="U500" s="22">
        <f t="shared" si="96"/>
        <v>0.4070221457387975</v>
      </c>
      <c r="V500" s="22">
        <f t="shared" si="97"/>
        <v>0.020000000186294276</v>
      </c>
      <c r="W500" s="22">
        <f t="shared" si="98"/>
        <v>0.42702214592509186</v>
      </c>
      <c r="X500" s="23">
        <f t="shared" si="99"/>
        <v>0.9651407912804107</v>
      </c>
      <c r="Y500" s="23">
        <f t="shared" si="100"/>
        <v>0.36937219232552304</v>
      </c>
      <c r="Z500" s="24"/>
      <c r="AA500" s="23">
        <f t="shared" si="101"/>
        <v>1.7615351295310258</v>
      </c>
      <c r="AB500" s="34">
        <v>665982.221063608</v>
      </c>
      <c r="AC500" s="26">
        <f t="shared" si="102"/>
        <v>11731.51078046643</v>
      </c>
      <c r="AE500" s="29">
        <f>E500/G500</f>
        <v>1795268064.3812706</v>
      </c>
      <c r="AF500" s="22">
        <f>(L500/AE500)*100</f>
        <v>0.3534153136170605</v>
      </c>
      <c r="AG500" s="22">
        <f>(P500/AE500)*100</f>
        <v>0.9234467090970971</v>
      </c>
      <c r="AH500" s="22">
        <f>(Q500/AE500)*100</f>
        <v>0.3894387890428816</v>
      </c>
      <c r="AI500" s="22">
        <f>(S500/AE500)*100</f>
        <v>0.40857478922112794</v>
      </c>
      <c r="AJ500" s="22">
        <f t="shared" si="103"/>
        <v>1.685</v>
      </c>
    </row>
    <row r="501" spans="1:36" ht="12.75">
      <c r="A501" s="13" t="s">
        <v>1041</v>
      </c>
      <c r="B501" s="14" t="s">
        <v>1042</v>
      </c>
      <c r="C501" s="15" t="s">
        <v>1043</v>
      </c>
      <c r="D501" s="16"/>
      <c r="E501" s="35">
        <v>45577941</v>
      </c>
      <c r="F501" s="33">
        <v>52.99</v>
      </c>
      <c r="G501" s="19">
        <f t="shared" si="91"/>
        <v>0.5299</v>
      </c>
      <c r="H501" s="17">
        <v>263714.6</v>
      </c>
      <c r="I501" s="17">
        <v>21266.32</v>
      </c>
      <c r="J501" s="17">
        <v>7489.56</v>
      </c>
      <c r="K501" s="17">
        <v>10381.85</v>
      </c>
      <c r="L501" s="20">
        <f t="shared" si="92"/>
        <v>302852.32999999996</v>
      </c>
      <c r="M501" s="17">
        <v>0</v>
      </c>
      <c r="N501" s="17">
        <v>940777.15</v>
      </c>
      <c r="O501" s="17">
        <v>0</v>
      </c>
      <c r="P501" s="20">
        <f t="shared" si="93"/>
        <v>940777.15</v>
      </c>
      <c r="Q501" s="17">
        <v>257632.28</v>
      </c>
      <c r="R501" s="17">
        <v>0</v>
      </c>
      <c r="S501" s="21">
        <f t="shared" si="94"/>
        <v>257632.28</v>
      </c>
      <c r="T501" s="20">
        <f t="shared" si="95"/>
        <v>1501261.76</v>
      </c>
      <c r="U501" s="22">
        <f t="shared" si="96"/>
        <v>0.5652565130136089</v>
      </c>
      <c r="V501" s="22">
        <f t="shared" si="97"/>
        <v>0</v>
      </c>
      <c r="W501" s="22">
        <f t="shared" si="98"/>
        <v>0.5652565130136089</v>
      </c>
      <c r="X501" s="23">
        <f t="shared" si="99"/>
        <v>2.0641062965086556</v>
      </c>
      <c r="Y501" s="23">
        <f t="shared" si="100"/>
        <v>0.6644712844750927</v>
      </c>
      <c r="Z501" s="24"/>
      <c r="AA501" s="23">
        <f t="shared" si="101"/>
        <v>3.2938340939973574</v>
      </c>
      <c r="AB501" s="34">
        <v>152219.89795918367</v>
      </c>
      <c r="AC501" s="26">
        <f t="shared" si="102"/>
        <v>5013.870896827579</v>
      </c>
      <c r="AE501" s="29">
        <f>E501/G501</f>
        <v>86012343.83846009</v>
      </c>
      <c r="AF501" s="22">
        <f>(L501/AE501)*100</f>
        <v>0.35210333364335167</v>
      </c>
      <c r="AG501" s="22">
        <f>(P501/AE501)*100</f>
        <v>1.0937699265199365</v>
      </c>
      <c r="AH501" s="22">
        <f>(Q501/AE501)*100</f>
        <v>0.2995294262459114</v>
      </c>
      <c r="AI501" s="22">
        <f>(S501/AE501)*100</f>
        <v>0.2995294262459114</v>
      </c>
      <c r="AJ501" s="22">
        <f t="shared" si="103"/>
        <v>1.7460000000000002</v>
      </c>
    </row>
    <row r="502" spans="1:36" ht="12.75">
      <c r="A502" s="13" t="s">
        <v>1044</v>
      </c>
      <c r="B502" s="14" t="s">
        <v>1045</v>
      </c>
      <c r="C502" s="15" t="s">
        <v>1043</v>
      </c>
      <c r="D502" s="16"/>
      <c r="E502" s="35">
        <v>620795119</v>
      </c>
      <c r="F502" s="33">
        <v>70.23</v>
      </c>
      <c r="G502" s="19">
        <f t="shared" si="91"/>
        <v>0.7023</v>
      </c>
      <c r="H502" s="17">
        <v>2960881.25</v>
      </c>
      <c r="I502" s="17">
        <v>238633.35</v>
      </c>
      <c r="J502" s="17">
        <v>83923.3</v>
      </c>
      <c r="K502" s="17">
        <v>115420.52</v>
      </c>
      <c r="L502" s="20">
        <f t="shared" si="92"/>
        <v>3398858.42</v>
      </c>
      <c r="M502" s="17">
        <v>0</v>
      </c>
      <c r="N502" s="17">
        <v>10849757.86</v>
      </c>
      <c r="O502" s="17">
        <v>0</v>
      </c>
      <c r="P502" s="20">
        <f t="shared" si="93"/>
        <v>10849757.86</v>
      </c>
      <c r="Q502" s="17">
        <v>5060437</v>
      </c>
      <c r="R502" s="17">
        <v>62079</v>
      </c>
      <c r="S502" s="21">
        <f t="shared" si="94"/>
        <v>5122516</v>
      </c>
      <c r="T502" s="20">
        <f t="shared" si="95"/>
        <v>19371132.28</v>
      </c>
      <c r="U502" s="22">
        <f t="shared" si="96"/>
        <v>0.8151541217256253</v>
      </c>
      <c r="V502" s="22">
        <f t="shared" si="97"/>
        <v>0.009999917541233116</v>
      </c>
      <c r="W502" s="22">
        <f t="shared" si="98"/>
        <v>0.8251540392668584</v>
      </c>
      <c r="X502" s="23">
        <f t="shared" si="99"/>
        <v>1.7477195821831195</v>
      </c>
      <c r="Y502" s="23">
        <f t="shared" si="100"/>
        <v>0.5475008285301934</v>
      </c>
      <c r="Z502" s="24"/>
      <c r="AA502" s="23">
        <f t="shared" si="101"/>
        <v>3.1203744499801718</v>
      </c>
      <c r="AB502" s="34">
        <v>248919.0701839303</v>
      </c>
      <c r="AC502" s="26">
        <f t="shared" si="102"/>
        <v>7767.207067147573</v>
      </c>
      <c r="AE502" s="29">
        <f>E502/G502</f>
        <v>883945776.7335896</v>
      </c>
      <c r="AF502" s="22">
        <f>(L502/AE502)*100</f>
        <v>0.3845098318767548</v>
      </c>
      <c r="AG502" s="22">
        <f>(P502/AE502)*100</f>
        <v>1.2274234625672047</v>
      </c>
      <c r="AH502" s="22">
        <f>(Q502/AE502)*100</f>
        <v>0.5724827396879066</v>
      </c>
      <c r="AI502" s="22">
        <f>(S502/AE502)*100</f>
        <v>0.5795056817771146</v>
      </c>
      <c r="AJ502" s="22">
        <f t="shared" si="103"/>
        <v>2.192</v>
      </c>
    </row>
    <row r="503" spans="1:36" ht="12.75">
      <c r="A503" s="13" t="s">
        <v>1046</v>
      </c>
      <c r="B503" s="14" t="s">
        <v>1047</v>
      </c>
      <c r="C503" s="15" t="s">
        <v>1043</v>
      </c>
      <c r="D503" s="16"/>
      <c r="E503" s="35">
        <v>154575719</v>
      </c>
      <c r="F503" s="33">
        <v>99.81</v>
      </c>
      <c r="G503" s="19">
        <f t="shared" si="91"/>
        <v>0.9981</v>
      </c>
      <c r="H503" s="17">
        <v>531705.25</v>
      </c>
      <c r="I503" s="17">
        <v>42877.48</v>
      </c>
      <c r="J503" s="17">
        <v>15100.57</v>
      </c>
      <c r="K503" s="17">
        <v>20932.03</v>
      </c>
      <c r="L503" s="20">
        <f t="shared" si="92"/>
        <v>610615.33</v>
      </c>
      <c r="M503" s="17">
        <v>1185187</v>
      </c>
      <c r="N503" s="17">
        <v>909145.65</v>
      </c>
      <c r="O503" s="17">
        <v>0</v>
      </c>
      <c r="P503" s="20">
        <f t="shared" si="93"/>
        <v>2094332.65</v>
      </c>
      <c r="Q503" s="17">
        <v>0</v>
      </c>
      <c r="R503" s="17">
        <v>0</v>
      </c>
      <c r="S503" s="21">
        <f t="shared" si="94"/>
        <v>0</v>
      </c>
      <c r="T503" s="20">
        <f t="shared" si="95"/>
        <v>2704947.98</v>
      </c>
      <c r="U503" s="22">
        <f t="shared" si="96"/>
        <v>0</v>
      </c>
      <c r="V503" s="22">
        <f t="shared" si="97"/>
        <v>0</v>
      </c>
      <c r="W503" s="22">
        <f t="shared" si="98"/>
        <v>0</v>
      </c>
      <c r="X503" s="23">
        <f t="shared" si="99"/>
        <v>1.3548910938593144</v>
      </c>
      <c r="Y503" s="23">
        <f t="shared" si="100"/>
        <v>0.3950266794489243</v>
      </c>
      <c r="Z503" s="24"/>
      <c r="AA503" s="23">
        <f t="shared" si="101"/>
        <v>1.7499177733082387</v>
      </c>
      <c r="AB503" s="34">
        <v>294552.1582733813</v>
      </c>
      <c r="AC503" s="26">
        <f t="shared" si="102"/>
        <v>5154.420569288913</v>
      </c>
      <c r="AE503" s="29">
        <f>E503/G503</f>
        <v>154869971.94669873</v>
      </c>
      <c r="AF503" s="22">
        <f>(L503/AE503)*100</f>
        <v>0.3942761287579713</v>
      </c>
      <c r="AG503" s="22">
        <f>(P503/AE503)*100</f>
        <v>1.3523168007809816</v>
      </c>
      <c r="AH503" s="22">
        <f>(Q503/AE503)*100</f>
        <v>0</v>
      </c>
      <c r="AI503" s="22">
        <f>(S503/AE503)*100</f>
        <v>0</v>
      </c>
      <c r="AJ503" s="22">
        <f t="shared" si="103"/>
        <v>1.746</v>
      </c>
    </row>
    <row r="504" spans="1:36" ht="12.75">
      <c r="A504" s="13" t="s">
        <v>1048</v>
      </c>
      <c r="B504" s="14" t="s">
        <v>1049</v>
      </c>
      <c r="C504" s="15" t="s">
        <v>1043</v>
      </c>
      <c r="D504" s="16" t="s">
        <v>57</v>
      </c>
      <c r="E504" s="35">
        <v>1113693666</v>
      </c>
      <c r="F504" s="33">
        <v>95.75</v>
      </c>
      <c r="G504" s="19">
        <f t="shared" si="91"/>
        <v>0.9575</v>
      </c>
      <c r="H504" s="17">
        <v>3928371.73</v>
      </c>
      <c r="I504" s="17">
        <v>316767.78</v>
      </c>
      <c r="J504" s="17">
        <v>111534.85</v>
      </c>
      <c r="K504" s="17">
        <v>154473.48</v>
      </c>
      <c r="L504" s="20">
        <f t="shared" si="92"/>
        <v>4511147.84</v>
      </c>
      <c r="M504" s="17">
        <v>10068925.5</v>
      </c>
      <c r="N504" s="17">
        <v>5198027.3</v>
      </c>
      <c r="O504" s="17">
        <v>0</v>
      </c>
      <c r="P504" s="20">
        <f t="shared" si="93"/>
        <v>15266952.8</v>
      </c>
      <c r="Q504" s="17">
        <v>7032925</v>
      </c>
      <c r="R504" s="17">
        <v>111369</v>
      </c>
      <c r="S504" s="21">
        <f t="shared" si="94"/>
        <v>7144294</v>
      </c>
      <c r="T504" s="20">
        <f t="shared" si="95"/>
        <v>26922394.64</v>
      </c>
      <c r="U504" s="22">
        <f t="shared" si="96"/>
        <v>0.6314954654685089</v>
      </c>
      <c r="V504" s="22">
        <f t="shared" si="97"/>
        <v>0.009999967082510103</v>
      </c>
      <c r="W504" s="22">
        <f t="shared" si="98"/>
        <v>0.6414954325510189</v>
      </c>
      <c r="X504" s="23">
        <f t="shared" si="99"/>
        <v>1.3708395105481366</v>
      </c>
      <c r="Y504" s="23">
        <f t="shared" si="100"/>
        <v>0.4050618206532926</v>
      </c>
      <c r="Z504" s="24"/>
      <c r="AA504" s="23">
        <f t="shared" si="101"/>
        <v>2.417396763752448</v>
      </c>
      <c r="AB504" s="34">
        <v>306109.4357076781</v>
      </c>
      <c r="AC504" s="26">
        <f t="shared" si="102"/>
        <v>7399.87959233829</v>
      </c>
      <c r="AE504" s="29">
        <f>E504/G504</f>
        <v>1163126544.1253264</v>
      </c>
      <c r="AF504" s="22">
        <f>(L504/AE504)*100</f>
        <v>0.3878466932755277</v>
      </c>
      <c r="AG504" s="22">
        <f>(P504/AE504)*100</f>
        <v>1.312578831349841</v>
      </c>
      <c r="AH504" s="22">
        <f>(Q504/AE504)*100</f>
        <v>0.6046569081860972</v>
      </c>
      <c r="AI504" s="22">
        <f>(S504/AE504)*100</f>
        <v>0.6142318766676006</v>
      </c>
      <c r="AJ504" s="22">
        <f t="shared" si="103"/>
        <v>2.315</v>
      </c>
    </row>
    <row r="505" spans="1:36" ht="12.75">
      <c r="A505" s="13" t="s">
        <v>1050</v>
      </c>
      <c r="B505" s="14" t="s">
        <v>1051</v>
      </c>
      <c r="C505" s="15" t="s">
        <v>1043</v>
      </c>
      <c r="D505" s="16"/>
      <c r="E505" s="35">
        <v>954239065</v>
      </c>
      <c r="F505" s="33">
        <v>102.81</v>
      </c>
      <c r="G505" s="19">
        <f t="shared" si="91"/>
        <v>1.0281</v>
      </c>
      <c r="H505" s="17">
        <v>3210264.27</v>
      </c>
      <c r="I505" s="17">
        <v>258880.33</v>
      </c>
      <c r="J505" s="17">
        <v>91172.35</v>
      </c>
      <c r="K505" s="17">
        <v>126380.85</v>
      </c>
      <c r="L505" s="20">
        <f t="shared" si="92"/>
        <v>3686697.8000000003</v>
      </c>
      <c r="M505" s="17">
        <v>6615415</v>
      </c>
      <c r="N505" s="17">
        <v>4629880.17</v>
      </c>
      <c r="O505" s="17">
        <v>0</v>
      </c>
      <c r="P505" s="20">
        <f t="shared" si="93"/>
        <v>11245295.17</v>
      </c>
      <c r="Q505" s="17">
        <v>1723661.97</v>
      </c>
      <c r="R505" s="17">
        <v>143136</v>
      </c>
      <c r="S505" s="21">
        <f t="shared" si="94"/>
        <v>1866797.97</v>
      </c>
      <c r="T505" s="20">
        <f t="shared" si="95"/>
        <v>16798790.94</v>
      </c>
      <c r="U505" s="22">
        <f t="shared" si="96"/>
        <v>0.18063209034520086</v>
      </c>
      <c r="V505" s="22">
        <f t="shared" si="97"/>
        <v>0.015000014697574764</v>
      </c>
      <c r="W505" s="22">
        <f t="shared" si="98"/>
        <v>0.19563210504277562</v>
      </c>
      <c r="X505" s="23">
        <f t="shared" si="99"/>
        <v>1.178456802122223</v>
      </c>
      <c r="Y505" s="23">
        <f t="shared" si="100"/>
        <v>0.3863494940861597</v>
      </c>
      <c r="Z505" s="24"/>
      <c r="AA505" s="23">
        <f t="shared" si="101"/>
        <v>1.7604384012511582</v>
      </c>
      <c r="AB505" s="34">
        <v>349229.11232646194</v>
      </c>
      <c r="AC505" s="26">
        <f t="shared" si="102"/>
        <v>6147.963401743578</v>
      </c>
      <c r="AE505" s="29">
        <f>E505/G505</f>
        <v>928157829.9776286</v>
      </c>
      <c r="AF505" s="22">
        <f>(L505/AE505)*100</f>
        <v>0.39720591486998075</v>
      </c>
      <c r="AG505" s="22">
        <f>(P505/AE505)*100</f>
        <v>1.2115714382618574</v>
      </c>
      <c r="AH505" s="22">
        <f>(Q505/AE505)*100</f>
        <v>0.18570785208390103</v>
      </c>
      <c r="AI505" s="22">
        <f>(S505/AE505)*100</f>
        <v>0.20112936719447763</v>
      </c>
      <c r="AJ505" s="22">
        <f t="shared" si="103"/>
        <v>1.81</v>
      </c>
    </row>
    <row r="506" spans="1:36" ht="12.75">
      <c r="A506" s="13" t="s">
        <v>1052</v>
      </c>
      <c r="B506" s="14" t="s">
        <v>1053</v>
      </c>
      <c r="C506" s="15" t="s">
        <v>1043</v>
      </c>
      <c r="D506" s="16"/>
      <c r="E506" s="35">
        <v>244614857</v>
      </c>
      <c r="F506" s="33">
        <v>46.12</v>
      </c>
      <c r="G506" s="19">
        <f t="shared" si="91"/>
        <v>0.4612</v>
      </c>
      <c r="H506" s="17">
        <v>1702198.1</v>
      </c>
      <c r="I506" s="17">
        <v>137262.46</v>
      </c>
      <c r="J506" s="17">
        <v>48336.89</v>
      </c>
      <c r="K506" s="17">
        <v>66953.62</v>
      </c>
      <c r="L506" s="20">
        <f t="shared" si="92"/>
        <v>1954751.0699999998</v>
      </c>
      <c r="M506" s="17">
        <v>4109239</v>
      </c>
      <c r="N506" s="17">
        <v>1804224.7</v>
      </c>
      <c r="O506" s="17">
        <v>0</v>
      </c>
      <c r="P506" s="20">
        <f t="shared" si="93"/>
        <v>5913463.7</v>
      </c>
      <c r="Q506" s="17">
        <v>3599886</v>
      </c>
      <c r="R506" s="17">
        <v>0</v>
      </c>
      <c r="S506" s="21">
        <f t="shared" si="94"/>
        <v>3599886</v>
      </c>
      <c r="T506" s="20">
        <f t="shared" si="95"/>
        <v>11468100.77</v>
      </c>
      <c r="U506" s="22">
        <f t="shared" si="96"/>
        <v>1.471654683672791</v>
      </c>
      <c r="V506" s="22">
        <f t="shared" si="97"/>
        <v>0</v>
      </c>
      <c r="W506" s="22">
        <f t="shared" si="98"/>
        <v>1.471654683672791</v>
      </c>
      <c r="X506" s="23">
        <f t="shared" si="99"/>
        <v>2.417458928097732</v>
      </c>
      <c r="Y506" s="23">
        <f t="shared" si="100"/>
        <v>0.7991137962646315</v>
      </c>
      <c r="Z506" s="24"/>
      <c r="AA506" s="23">
        <f t="shared" si="101"/>
        <v>4.6882274080351545</v>
      </c>
      <c r="AB506" s="34">
        <v>115432.8317373461</v>
      </c>
      <c r="AC506" s="26">
        <f t="shared" si="102"/>
        <v>5411.7536553813625</v>
      </c>
      <c r="AE506" s="29">
        <f>E506/G506</f>
        <v>530387807.89245445</v>
      </c>
      <c r="AF506" s="22">
        <f>(L506/AE506)*100</f>
        <v>0.3685512828372481</v>
      </c>
      <c r="AG506" s="22">
        <f>(P506/AE506)*100</f>
        <v>1.114932057638674</v>
      </c>
      <c r="AH506" s="22">
        <f>(Q506/AE506)*100</f>
        <v>0.6787271401098912</v>
      </c>
      <c r="AI506" s="22">
        <f>(S506/AE506)*100</f>
        <v>0.6787271401098912</v>
      </c>
      <c r="AJ506" s="22">
        <f t="shared" si="103"/>
        <v>2.1630000000000003</v>
      </c>
    </row>
    <row r="507" spans="1:36" ht="12.75">
      <c r="A507" s="13" t="s">
        <v>1054</v>
      </c>
      <c r="B507" s="14" t="s">
        <v>1055</v>
      </c>
      <c r="C507" s="15" t="s">
        <v>1043</v>
      </c>
      <c r="D507" s="16"/>
      <c r="E507" s="35">
        <v>559811217</v>
      </c>
      <c r="F507" s="33">
        <v>105.44</v>
      </c>
      <c r="G507" s="19">
        <f t="shared" si="91"/>
        <v>1.0544</v>
      </c>
      <c r="H507" s="17">
        <v>1841658.88</v>
      </c>
      <c r="I507" s="17">
        <v>148514.02</v>
      </c>
      <c r="J507" s="17">
        <v>52303.6</v>
      </c>
      <c r="K507" s="17">
        <v>72501.95</v>
      </c>
      <c r="L507" s="20">
        <f t="shared" si="92"/>
        <v>2114978.45</v>
      </c>
      <c r="M507" s="17">
        <v>4150363.5</v>
      </c>
      <c r="N507" s="17">
        <v>2824541.38</v>
      </c>
      <c r="O507" s="17">
        <v>0</v>
      </c>
      <c r="P507" s="20">
        <f t="shared" si="93"/>
        <v>6974904.88</v>
      </c>
      <c r="Q507" s="17">
        <v>1429631</v>
      </c>
      <c r="R507" s="17">
        <v>55981.12</v>
      </c>
      <c r="S507" s="21">
        <f t="shared" si="94"/>
        <v>1485612.12</v>
      </c>
      <c r="T507" s="20">
        <f t="shared" si="95"/>
        <v>10575495.45</v>
      </c>
      <c r="U507" s="22">
        <f t="shared" si="96"/>
        <v>0.25537734089383207</v>
      </c>
      <c r="V507" s="22">
        <f t="shared" si="97"/>
        <v>0.0099999996963262</v>
      </c>
      <c r="W507" s="22">
        <f t="shared" si="98"/>
        <v>0.26537734059015833</v>
      </c>
      <c r="X507" s="23">
        <f t="shared" si="99"/>
        <v>1.245938750098321</v>
      </c>
      <c r="Y507" s="23">
        <f t="shared" si="100"/>
        <v>0.37780208501967194</v>
      </c>
      <c r="Z507" s="24"/>
      <c r="AA507" s="23">
        <f t="shared" si="101"/>
        <v>1.8891181757081512</v>
      </c>
      <c r="AB507" s="34">
        <v>430929.6666666667</v>
      </c>
      <c r="AC507" s="26">
        <f t="shared" si="102"/>
        <v>8140.770657518551</v>
      </c>
      <c r="AE507" s="29">
        <f>E507/G507</f>
        <v>530928695.94081944</v>
      </c>
      <c r="AF507" s="22">
        <f>(L507/AE507)*100</f>
        <v>0.39835451844474207</v>
      </c>
      <c r="AG507" s="22">
        <f>(P507/AE507)*100</f>
        <v>1.3137178181036697</v>
      </c>
      <c r="AH507" s="22">
        <f>(Q507/AE507)*100</f>
        <v>0.26926986823845656</v>
      </c>
      <c r="AI507" s="22">
        <f>(S507/AE507)*100</f>
        <v>0.2798138679182629</v>
      </c>
      <c r="AJ507" s="22">
        <f t="shared" si="103"/>
        <v>1.9920000000000002</v>
      </c>
    </row>
    <row r="508" spans="1:36" ht="12.75">
      <c r="A508" s="13" t="s">
        <v>1056</v>
      </c>
      <c r="B508" s="14" t="s">
        <v>1057</v>
      </c>
      <c r="C508" s="15" t="s">
        <v>1043</v>
      </c>
      <c r="D508" s="16"/>
      <c r="E508" s="35">
        <v>553258491</v>
      </c>
      <c r="F508" s="33">
        <v>97.64</v>
      </c>
      <c r="G508" s="19">
        <f t="shared" si="91"/>
        <v>0.9764</v>
      </c>
      <c r="H508" s="17">
        <v>1919289.93</v>
      </c>
      <c r="I508" s="17">
        <v>154774.3</v>
      </c>
      <c r="J508" s="17">
        <v>54508.34</v>
      </c>
      <c r="K508" s="17">
        <v>75558.11</v>
      </c>
      <c r="L508" s="20">
        <f t="shared" si="92"/>
        <v>2204130.6799999997</v>
      </c>
      <c r="M508" s="17">
        <v>7604038</v>
      </c>
      <c r="N508" s="17">
        <v>0</v>
      </c>
      <c r="O508" s="17">
        <v>0</v>
      </c>
      <c r="P508" s="20">
        <f t="shared" si="93"/>
        <v>7604038</v>
      </c>
      <c r="Q508" s="17">
        <v>2395433.19</v>
      </c>
      <c r="R508" s="17">
        <v>165978</v>
      </c>
      <c r="S508" s="21">
        <f t="shared" si="94"/>
        <v>2561411.19</v>
      </c>
      <c r="T508" s="20">
        <f t="shared" si="95"/>
        <v>12369579.87</v>
      </c>
      <c r="U508" s="22">
        <f t="shared" si="96"/>
        <v>0.43296817472612453</v>
      </c>
      <c r="V508" s="22">
        <f t="shared" si="97"/>
        <v>0.030000081824320343</v>
      </c>
      <c r="W508" s="22">
        <f t="shared" si="98"/>
        <v>0.4629682565504448</v>
      </c>
      <c r="X508" s="23">
        <f t="shared" si="99"/>
        <v>1.3744096337782188</v>
      </c>
      <c r="Y508" s="23">
        <f t="shared" si="100"/>
        <v>0.39839075510907973</v>
      </c>
      <c r="Z508" s="24"/>
      <c r="AA508" s="23">
        <f t="shared" si="101"/>
        <v>2.2357686454377435</v>
      </c>
      <c r="AB508" s="34">
        <v>419170.482420278</v>
      </c>
      <c r="AC508" s="26">
        <f t="shared" si="102"/>
        <v>9371.682216882706</v>
      </c>
      <c r="AE508" s="29">
        <f>E508/G508</f>
        <v>566630982.1794347</v>
      </c>
      <c r="AF508" s="22">
        <f>(L508/AE508)*100</f>
        <v>0.3889887332885054</v>
      </c>
      <c r="AG508" s="22">
        <f>(P508/AE508)*100</f>
        <v>1.3419735664210528</v>
      </c>
      <c r="AH508" s="22">
        <f>(Q508/AE508)*100</f>
        <v>0.422750125802588</v>
      </c>
      <c r="AI508" s="22">
        <f>(S508/AE508)*100</f>
        <v>0.45204220569585435</v>
      </c>
      <c r="AJ508" s="22">
        <f t="shared" si="103"/>
        <v>2.1830000000000003</v>
      </c>
    </row>
    <row r="509" spans="1:36" ht="12.75">
      <c r="A509" s="13" t="s">
        <v>1058</v>
      </c>
      <c r="B509" s="14" t="s">
        <v>1059</v>
      </c>
      <c r="C509" s="15" t="s">
        <v>1043</v>
      </c>
      <c r="D509" s="16"/>
      <c r="E509" s="35">
        <v>209438098</v>
      </c>
      <c r="F509" s="33">
        <v>58.8</v>
      </c>
      <c r="G509" s="19">
        <f t="shared" si="91"/>
        <v>0.588</v>
      </c>
      <c r="H509" s="17">
        <v>1276164.28</v>
      </c>
      <c r="I509" s="17">
        <v>102900.5</v>
      </c>
      <c r="J509" s="17">
        <v>36231.17</v>
      </c>
      <c r="K509" s="17">
        <v>50089.78</v>
      </c>
      <c r="L509" s="20">
        <f t="shared" si="92"/>
        <v>1465385.73</v>
      </c>
      <c r="M509" s="17">
        <v>3566929</v>
      </c>
      <c r="N509" s="17">
        <v>1466085.47</v>
      </c>
      <c r="O509" s="17">
        <v>0</v>
      </c>
      <c r="P509" s="20">
        <f t="shared" si="93"/>
        <v>5033014.47</v>
      </c>
      <c r="Q509" s="17">
        <v>1699098</v>
      </c>
      <c r="R509" s="17">
        <v>6284</v>
      </c>
      <c r="S509" s="21">
        <f t="shared" si="94"/>
        <v>1705382</v>
      </c>
      <c r="T509" s="20">
        <f t="shared" si="95"/>
        <v>8203782.199999999</v>
      </c>
      <c r="U509" s="22">
        <f t="shared" si="96"/>
        <v>0.8112650068088376</v>
      </c>
      <c r="V509" s="22">
        <f t="shared" si="97"/>
        <v>0.0030004092187659193</v>
      </c>
      <c r="W509" s="22">
        <f t="shared" si="98"/>
        <v>0.8142654160276035</v>
      </c>
      <c r="X509" s="23">
        <f t="shared" si="99"/>
        <v>2.40310359865854</v>
      </c>
      <c r="Y509" s="23">
        <f t="shared" si="100"/>
        <v>0.6996748652673498</v>
      </c>
      <c r="Z509" s="24"/>
      <c r="AA509" s="23">
        <f t="shared" si="101"/>
        <v>3.9170438799534932</v>
      </c>
      <c r="AB509" s="34">
        <v>134388.41870824053</v>
      </c>
      <c r="AC509" s="26">
        <f t="shared" si="102"/>
        <v>5264.053330377411</v>
      </c>
      <c r="AE509" s="29">
        <f>E509/G509</f>
        <v>356187241.49659866</v>
      </c>
      <c r="AF509" s="22">
        <f>(L509/AE509)*100</f>
        <v>0.41140882077720164</v>
      </c>
      <c r="AG509" s="22">
        <f>(P509/AE509)*100</f>
        <v>1.4130249160112214</v>
      </c>
      <c r="AH509" s="22">
        <f>(Q509/AE509)*100</f>
        <v>0.47702382400359644</v>
      </c>
      <c r="AI509" s="22">
        <f>(S509/AE509)*100</f>
        <v>0.47878806462423085</v>
      </c>
      <c r="AJ509" s="22">
        <f t="shared" si="103"/>
        <v>2.303</v>
      </c>
    </row>
    <row r="510" spans="1:36" ht="12.75">
      <c r="A510" s="13" t="s">
        <v>1060</v>
      </c>
      <c r="B510" s="14" t="s">
        <v>1061</v>
      </c>
      <c r="C510" s="15" t="s">
        <v>1043</v>
      </c>
      <c r="D510" s="16"/>
      <c r="E510" s="35">
        <v>389725088</v>
      </c>
      <c r="F510" s="33">
        <v>51.67</v>
      </c>
      <c r="G510" s="19">
        <f t="shared" si="91"/>
        <v>0.5167</v>
      </c>
      <c r="H510" s="17">
        <v>2623128.85</v>
      </c>
      <c r="I510" s="17">
        <v>211532.88</v>
      </c>
      <c r="J510" s="17">
        <v>74497.55</v>
      </c>
      <c r="K510" s="17">
        <v>103266.65</v>
      </c>
      <c r="L510" s="20">
        <f t="shared" si="92"/>
        <v>3012425.9299999997</v>
      </c>
      <c r="M510" s="17">
        <v>4723432</v>
      </c>
      <c r="N510" s="17">
        <v>4601947.49</v>
      </c>
      <c r="O510" s="17">
        <v>0</v>
      </c>
      <c r="P510" s="20">
        <f t="shared" si="93"/>
        <v>9325379.49</v>
      </c>
      <c r="Q510" s="17">
        <v>2098830.29</v>
      </c>
      <c r="R510" s="17">
        <v>38973</v>
      </c>
      <c r="S510" s="21">
        <f t="shared" si="94"/>
        <v>2137803.29</v>
      </c>
      <c r="T510" s="20">
        <f t="shared" si="95"/>
        <v>14475608.71</v>
      </c>
      <c r="U510" s="22">
        <f t="shared" si="96"/>
        <v>0.5385412319157652</v>
      </c>
      <c r="V510" s="22">
        <f t="shared" si="97"/>
        <v>0.01000012603756215</v>
      </c>
      <c r="W510" s="22">
        <f t="shared" si="98"/>
        <v>0.5485413579533274</v>
      </c>
      <c r="X510" s="23">
        <f t="shared" si="99"/>
        <v>2.3928096438071753</v>
      </c>
      <c r="Y510" s="23">
        <f t="shared" si="100"/>
        <v>0.772961767860323</v>
      </c>
      <c r="Z510" s="24"/>
      <c r="AA510" s="23">
        <f t="shared" si="101"/>
        <v>3.7143127696208253</v>
      </c>
      <c r="AB510" s="34">
        <v>154400.1986097319</v>
      </c>
      <c r="AC510" s="26">
        <f t="shared" si="102"/>
        <v>5734.906293281188</v>
      </c>
      <c r="AE510" s="29">
        <f>E510/G510</f>
        <v>754257960.1316043</v>
      </c>
      <c r="AF510" s="22">
        <f>(L510/AE510)*100</f>
        <v>0.39938934545342897</v>
      </c>
      <c r="AG510" s="22">
        <f>(P510/AE510)*100</f>
        <v>1.2363647429551676</v>
      </c>
      <c r="AH510" s="22">
        <f>(Q510/AE510)*100</f>
        <v>0.27826425453087594</v>
      </c>
      <c r="AI510" s="22">
        <f>(S510/AE510)*100</f>
        <v>0.28343131965448426</v>
      </c>
      <c r="AJ510" s="22">
        <f t="shared" si="103"/>
        <v>1.918</v>
      </c>
    </row>
    <row r="511" spans="1:36" ht="12.75">
      <c r="A511" s="13" t="s">
        <v>1062</v>
      </c>
      <c r="B511" s="14" t="s">
        <v>1063</v>
      </c>
      <c r="C511" s="15" t="s">
        <v>1043</v>
      </c>
      <c r="D511" s="16"/>
      <c r="E511" s="35">
        <v>724911827</v>
      </c>
      <c r="F511" s="33">
        <v>55.92</v>
      </c>
      <c r="G511" s="19">
        <f t="shared" si="91"/>
        <v>0.5592</v>
      </c>
      <c r="H511" s="17">
        <v>4655855</v>
      </c>
      <c r="I511" s="17">
        <v>375454.75</v>
      </c>
      <c r="J511" s="17">
        <v>132227.41</v>
      </c>
      <c r="K511" s="17">
        <v>183289.43</v>
      </c>
      <c r="L511" s="20">
        <f t="shared" si="92"/>
        <v>5346826.59</v>
      </c>
      <c r="M511" s="17">
        <v>8724023</v>
      </c>
      <c r="N511" s="17">
        <v>4203997.39</v>
      </c>
      <c r="O511" s="17">
        <v>0</v>
      </c>
      <c r="P511" s="20">
        <f t="shared" si="93"/>
        <v>12928020.39</v>
      </c>
      <c r="Q511" s="17">
        <v>5840304.13</v>
      </c>
      <c r="R511" s="17">
        <v>0</v>
      </c>
      <c r="S511" s="21">
        <f t="shared" si="94"/>
        <v>5840304.13</v>
      </c>
      <c r="T511" s="20">
        <f t="shared" si="95"/>
        <v>24115151.11</v>
      </c>
      <c r="U511" s="22">
        <f t="shared" si="96"/>
        <v>0.8056571727032948</v>
      </c>
      <c r="V511" s="22">
        <f t="shared" si="97"/>
        <v>0</v>
      </c>
      <c r="W511" s="22">
        <f t="shared" si="98"/>
        <v>0.8056571727032948</v>
      </c>
      <c r="X511" s="23">
        <f t="shared" si="99"/>
        <v>1.7833921186665922</v>
      </c>
      <c r="Y511" s="23">
        <f t="shared" si="100"/>
        <v>0.7375830260802188</v>
      </c>
      <c r="Z511" s="24"/>
      <c r="AA511" s="23">
        <f t="shared" si="101"/>
        <v>3.3266323174501053</v>
      </c>
      <c r="AB511" s="34">
        <v>161384.90415335464</v>
      </c>
      <c r="AC511" s="26">
        <f t="shared" si="102"/>
        <v>5368.682377051373</v>
      </c>
      <c r="AE511" s="29">
        <f>E511/G511</f>
        <v>1296337315.8082974</v>
      </c>
      <c r="AF511" s="22">
        <f>(L511/AE511)*100</f>
        <v>0.41245642818405837</v>
      </c>
      <c r="AG511" s="22">
        <f>(P511/AE511)*100</f>
        <v>0.9972728727583584</v>
      </c>
      <c r="AH511" s="22">
        <f>(Q511/AE511)*100</f>
        <v>0.45052349097568256</v>
      </c>
      <c r="AI511" s="22">
        <f>(S511/AE511)*100</f>
        <v>0.45052349097568256</v>
      </c>
      <c r="AJ511" s="22">
        <f t="shared" si="103"/>
        <v>1.86</v>
      </c>
    </row>
    <row r="512" spans="1:36" ht="12.75">
      <c r="A512" s="13" t="s">
        <v>1064</v>
      </c>
      <c r="B512" s="14" t="s">
        <v>1065</v>
      </c>
      <c r="C512" s="15" t="s">
        <v>1043</v>
      </c>
      <c r="D512" s="16"/>
      <c r="E512" s="35">
        <v>2049603191</v>
      </c>
      <c r="F512" s="33">
        <v>108.03</v>
      </c>
      <c r="G512" s="19">
        <f t="shared" si="91"/>
        <v>1.0803</v>
      </c>
      <c r="H512" s="17">
        <v>6349037.71</v>
      </c>
      <c r="I512" s="17">
        <v>511808.02</v>
      </c>
      <c r="J512" s="17">
        <v>181250.32</v>
      </c>
      <c r="K512" s="17">
        <v>247688.2</v>
      </c>
      <c r="L512" s="20">
        <f t="shared" si="92"/>
        <v>7289784.250000001</v>
      </c>
      <c r="M512" s="17">
        <v>20416538</v>
      </c>
      <c r="N512" s="17">
        <v>0</v>
      </c>
      <c r="O512" s="17">
        <v>0</v>
      </c>
      <c r="P512" s="20">
        <f t="shared" si="93"/>
        <v>20416538</v>
      </c>
      <c r="Q512" s="17">
        <v>10659215.56</v>
      </c>
      <c r="R512" s="17">
        <v>10248.02</v>
      </c>
      <c r="S512" s="21">
        <f t="shared" si="94"/>
        <v>10669463.58</v>
      </c>
      <c r="T512" s="20">
        <f t="shared" si="95"/>
        <v>38375785.83</v>
      </c>
      <c r="U512" s="22">
        <f t="shared" si="96"/>
        <v>0.5200624007030052</v>
      </c>
      <c r="V512" s="22">
        <f t="shared" si="97"/>
        <v>0.0005000001973552743</v>
      </c>
      <c r="W512" s="22">
        <f t="shared" si="98"/>
        <v>0.5205624009003604</v>
      </c>
      <c r="X512" s="23">
        <f t="shared" si="99"/>
        <v>0.9961214975489371</v>
      </c>
      <c r="Y512" s="23">
        <f t="shared" si="100"/>
        <v>0.3556680767287116</v>
      </c>
      <c r="Z512" s="24"/>
      <c r="AA512" s="23">
        <f t="shared" si="101"/>
        <v>1.872351975178009</v>
      </c>
      <c r="AB512" s="34">
        <v>314806.9220651102</v>
      </c>
      <c r="AC512" s="26">
        <f t="shared" si="102"/>
        <v>5894.293623283186</v>
      </c>
      <c r="AE512" s="29">
        <f>E512/G512</f>
        <v>1897253717.4858835</v>
      </c>
      <c r="AF512" s="22">
        <f>(L512/AE512)*100</f>
        <v>0.38422822329002715</v>
      </c>
      <c r="AG512" s="22">
        <f>(P512/AE512)*100</f>
        <v>1.0761100538021167</v>
      </c>
      <c r="AH512" s="22">
        <f>(Q512/AE512)*100</f>
        <v>0.5618234114794565</v>
      </c>
      <c r="AI512" s="22">
        <f>(S512/AE512)*100</f>
        <v>0.5623635616926594</v>
      </c>
      <c r="AJ512" s="22">
        <f t="shared" si="103"/>
        <v>2.0220000000000002</v>
      </c>
    </row>
    <row r="513" spans="1:36" ht="12.75">
      <c r="A513" s="13" t="s">
        <v>1066</v>
      </c>
      <c r="B513" s="14" t="s">
        <v>1067</v>
      </c>
      <c r="C513" s="15" t="s">
        <v>1043</v>
      </c>
      <c r="D513" s="16"/>
      <c r="E513" s="35">
        <v>474417983</v>
      </c>
      <c r="F513" s="33">
        <v>105.42</v>
      </c>
      <c r="G513" s="19">
        <f t="shared" si="91"/>
        <v>1.0542</v>
      </c>
      <c r="H513" s="17">
        <v>1626249.79</v>
      </c>
      <c r="I513" s="17">
        <v>131143.76</v>
      </c>
      <c r="J513" s="17">
        <v>46186.33</v>
      </c>
      <c r="K513" s="17">
        <v>64026.99</v>
      </c>
      <c r="L513" s="20">
        <f t="shared" si="92"/>
        <v>1867606.87</v>
      </c>
      <c r="M513" s="17">
        <v>3933912.5</v>
      </c>
      <c r="N513" s="17">
        <v>2149768.4</v>
      </c>
      <c r="O513" s="17">
        <v>0</v>
      </c>
      <c r="P513" s="20">
        <f t="shared" si="93"/>
        <v>6083680.9</v>
      </c>
      <c r="Q513" s="17">
        <v>609112.68</v>
      </c>
      <c r="R513" s="17">
        <v>83021.75</v>
      </c>
      <c r="S513" s="21">
        <f t="shared" si="94"/>
        <v>692134.43</v>
      </c>
      <c r="T513" s="20">
        <f t="shared" si="95"/>
        <v>8643422.200000001</v>
      </c>
      <c r="U513" s="22">
        <f t="shared" si="96"/>
        <v>0.12839156647230215</v>
      </c>
      <c r="V513" s="22">
        <f t="shared" si="97"/>
        <v>0.017499705528658257</v>
      </c>
      <c r="W513" s="22">
        <f t="shared" si="98"/>
        <v>0.1458912720009604</v>
      </c>
      <c r="X513" s="23">
        <f t="shared" si="99"/>
        <v>1.2823461837448942</v>
      </c>
      <c r="Y513" s="23">
        <f t="shared" si="100"/>
        <v>0.3936627482352414</v>
      </c>
      <c r="Z513" s="24"/>
      <c r="AA513" s="23">
        <f t="shared" si="101"/>
        <v>1.8219002039810959</v>
      </c>
      <c r="AB513" s="34">
        <v>420483.3523375142</v>
      </c>
      <c r="AC513" s="26">
        <f t="shared" si="102"/>
        <v>7660.787053943722</v>
      </c>
      <c r="AE513" s="29">
        <f>E513/G513</f>
        <v>450026544.2989945</v>
      </c>
      <c r="AF513" s="22">
        <f>(L513/AE513)*100</f>
        <v>0.41499926918959146</v>
      </c>
      <c r="AG513" s="22">
        <f>(P513/AE513)*100</f>
        <v>1.3518493469038673</v>
      </c>
      <c r="AH513" s="22">
        <f>(Q513/AE513)*100</f>
        <v>0.1353503893751009</v>
      </c>
      <c r="AI513" s="22">
        <f>(S513/AE513)*100</f>
        <v>0.15379857894341245</v>
      </c>
      <c r="AJ513" s="22">
        <f t="shared" si="103"/>
        <v>1.921</v>
      </c>
    </row>
    <row r="514" spans="1:36" ht="12.75">
      <c r="A514" s="13" t="s">
        <v>1068</v>
      </c>
      <c r="B514" s="14" t="s">
        <v>1069</v>
      </c>
      <c r="C514" s="15" t="s">
        <v>1043</v>
      </c>
      <c r="D514" s="16"/>
      <c r="E514" s="35">
        <v>226959591</v>
      </c>
      <c r="F514" s="33">
        <v>50.4</v>
      </c>
      <c r="G514" s="19">
        <f aca="true" t="shared" si="104" ref="G514:G568">F514/100</f>
        <v>0.504</v>
      </c>
      <c r="H514" s="17">
        <v>1595428.89</v>
      </c>
      <c r="I514" s="17">
        <v>128662.28</v>
      </c>
      <c r="J514" s="17">
        <v>45315.85</v>
      </c>
      <c r="K514" s="17">
        <v>62860.48</v>
      </c>
      <c r="L514" s="20">
        <f aca="true" t="shared" si="105" ref="L514:L567">SUM(H514:K514)</f>
        <v>1832267.5</v>
      </c>
      <c r="M514" s="17">
        <v>5261339.5</v>
      </c>
      <c r="N514" s="17">
        <v>0</v>
      </c>
      <c r="O514" s="17">
        <v>0</v>
      </c>
      <c r="P514" s="20">
        <f aca="true" t="shared" si="106" ref="P514:P567">SUM(M514:O514)</f>
        <v>5261339.5</v>
      </c>
      <c r="Q514" s="17">
        <v>998354</v>
      </c>
      <c r="R514" s="17">
        <v>0</v>
      </c>
      <c r="S514" s="21">
        <f aca="true" t="shared" si="107" ref="S514:S567">Q514+R514</f>
        <v>998354</v>
      </c>
      <c r="T514" s="20">
        <f aca="true" t="shared" si="108" ref="T514:T567">L514+P514+S514</f>
        <v>8091961</v>
      </c>
      <c r="U514" s="22">
        <f aca="true" t="shared" si="109" ref="U514:U568">(Q514/$E514)*100</f>
        <v>0.4398818290080546</v>
      </c>
      <c r="V514" s="22">
        <f aca="true" t="shared" si="110" ref="V514:V568">(R514/$E514)*100</f>
        <v>0</v>
      </c>
      <c r="W514" s="22">
        <f aca="true" t="shared" si="111" ref="W514:W568">(S514/$E514)*100</f>
        <v>0.4398818290080546</v>
      </c>
      <c r="X514" s="23">
        <f aca="true" t="shared" si="112" ref="X514:X568">(P514/E514)*100</f>
        <v>2.3181833721228373</v>
      </c>
      <c r="Y514" s="23">
        <f aca="true" t="shared" si="113" ref="Y514:Y568">(L514/E514)*100</f>
        <v>0.8073100114107978</v>
      </c>
      <c r="Z514" s="24"/>
      <c r="AA514" s="23">
        <f aca="true" t="shared" si="114" ref="AA514:AA568">((T514/E514)*100)-Z514</f>
        <v>3.5653752125416895</v>
      </c>
      <c r="AB514" s="34">
        <v>106835.46910755149</v>
      </c>
      <c r="AC514" s="26">
        <f aca="true" t="shared" si="115" ref="AC514:AC568">AB514/100*AA514</f>
        <v>3809.085333763275</v>
      </c>
      <c r="AE514" s="29">
        <f>E514/G514</f>
        <v>450316648.8095238</v>
      </c>
      <c r="AF514" s="22">
        <f>(L514/AE514)*100</f>
        <v>0.40688424575104204</v>
      </c>
      <c r="AG514" s="22">
        <f>(P514/AE514)*100</f>
        <v>1.16836441954991</v>
      </c>
      <c r="AH514" s="22">
        <f>(Q514/AE514)*100</f>
        <v>0.22170044182005952</v>
      </c>
      <c r="AI514" s="22">
        <f>(S514/AE514)*100</f>
        <v>0.22170044182005952</v>
      </c>
      <c r="AJ514" s="22">
        <f aca="true" t="shared" si="116" ref="AJ514:AJ567">ROUND(AF514,3)+ROUND(AG514,3)+ROUND(AI514,3)</f>
        <v>1.797</v>
      </c>
    </row>
    <row r="515" spans="1:36" ht="12.75">
      <c r="A515" s="13" t="s">
        <v>1070</v>
      </c>
      <c r="B515" s="14" t="s">
        <v>1071</v>
      </c>
      <c r="C515" s="15" t="s">
        <v>1043</v>
      </c>
      <c r="D515" s="16"/>
      <c r="E515" s="35">
        <v>821099954</v>
      </c>
      <c r="F515" s="33">
        <v>100.65</v>
      </c>
      <c r="G515" s="19">
        <f t="shared" si="104"/>
        <v>1.0065</v>
      </c>
      <c r="H515" s="17">
        <v>2698067.8</v>
      </c>
      <c r="I515" s="17">
        <v>217565.82</v>
      </c>
      <c r="J515" s="17">
        <v>76615.81</v>
      </c>
      <c r="K515" s="17">
        <v>106111.33</v>
      </c>
      <c r="L515" s="20">
        <f t="shared" si="105"/>
        <v>3098360.76</v>
      </c>
      <c r="M515" s="17">
        <v>11034622</v>
      </c>
      <c r="N515" s="17">
        <v>0</v>
      </c>
      <c r="O515" s="17">
        <v>0</v>
      </c>
      <c r="P515" s="20">
        <f t="shared" si="106"/>
        <v>11034622</v>
      </c>
      <c r="Q515" s="17">
        <v>6857564</v>
      </c>
      <c r="R515" s="17">
        <v>0</v>
      </c>
      <c r="S515" s="21">
        <f t="shared" si="107"/>
        <v>6857564</v>
      </c>
      <c r="T515" s="20">
        <f t="shared" si="108"/>
        <v>20990546.759999998</v>
      </c>
      <c r="U515" s="22">
        <f t="shared" si="109"/>
        <v>0.835167992227168</v>
      </c>
      <c r="V515" s="22">
        <f t="shared" si="110"/>
        <v>0</v>
      </c>
      <c r="W515" s="22">
        <f t="shared" si="111"/>
        <v>0.835167992227168</v>
      </c>
      <c r="X515" s="23">
        <f t="shared" si="112"/>
        <v>1.343882915380117</v>
      </c>
      <c r="Y515" s="23">
        <f t="shared" si="113"/>
        <v>0.3773427029080067</v>
      </c>
      <c r="Z515" s="24"/>
      <c r="AA515" s="23">
        <f t="shared" si="114"/>
        <v>2.5563936105152916</v>
      </c>
      <c r="AB515" s="34">
        <v>269021.24746450305</v>
      </c>
      <c r="AC515" s="26">
        <f t="shared" si="115"/>
        <v>6877.241981111087</v>
      </c>
      <c r="AE515" s="29">
        <f>E515/G515</f>
        <v>815797271.7337308</v>
      </c>
      <c r="AF515" s="22">
        <f>(L515/AE515)*100</f>
        <v>0.3797954304769087</v>
      </c>
      <c r="AG515" s="22">
        <f>(P515/AE515)*100</f>
        <v>1.352618154330088</v>
      </c>
      <c r="AH515" s="22">
        <f>(Q515/AE515)*100</f>
        <v>0.8405965841766446</v>
      </c>
      <c r="AI515" s="22">
        <f>(S515/AE515)*100</f>
        <v>0.8405965841766446</v>
      </c>
      <c r="AJ515" s="22">
        <f t="shared" si="116"/>
        <v>2.574</v>
      </c>
    </row>
    <row r="516" spans="1:36" ht="12.75">
      <c r="A516" s="13" t="s">
        <v>1072</v>
      </c>
      <c r="B516" s="14" t="s">
        <v>1073</v>
      </c>
      <c r="C516" s="15" t="s">
        <v>1043</v>
      </c>
      <c r="D516" s="16" t="s">
        <v>57</v>
      </c>
      <c r="E516" s="35">
        <v>242504490</v>
      </c>
      <c r="F516" s="33">
        <v>99.16</v>
      </c>
      <c r="G516" s="19">
        <f t="shared" si="104"/>
        <v>0.9915999999999999</v>
      </c>
      <c r="H516" s="17">
        <v>823559.17</v>
      </c>
      <c r="I516" s="17">
        <v>66413</v>
      </c>
      <c r="J516" s="17">
        <v>23389.3</v>
      </c>
      <c r="K516" s="17">
        <v>32421.66</v>
      </c>
      <c r="L516" s="20">
        <f t="shared" si="105"/>
        <v>945783.1300000001</v>
      </c>
      <c r="M516" s="17">
        <v>2120963</v>
      </c>
      <c r="N516" s="17">
        <v>813163.44</v>
      </c>
      <c r="O516" s="17">
        <v>0</v>
      </c>
      <c r="P516" s="20">
        <f t="shared" si="106"/>
        <v>2934126.44</v>
      </c>
      <c r="Q516" s="17">
        <v>1908611.73</v>
      </c>
      <c r="R516" s="17">
        <v>0</v>
      </c>
      <c r="S516" s="21">
        <f t="shared" si="107"/>
        <v>1908611.73</v>
      </c>
      <c r="T516" s="20">
        <f t="shared" si="108"/>
        <v>5788521.300000001</v>
      </c>
      <c r="U516" s="22">
        <f t="shared" si="109"/>
        <v>0.7870418110609003</v>
      </c>
      <c r="V516" s="22">
        <f t="shared" si="110"/>
        <v>0</v>
      </c>
      <c r="W516" s="22">
        <f t="shared" si="111"/>
        <v>0.7870418110609003</v>
      </c>
      <c r="X516" s="23">
        <f t="shared" si="112"/>
        <v>1.2099266450695407</v>
      </c>
      <c r="Y516" s="23">
        <f t="shared" si="113"/>
        <v>0.3900064407054897</v>
      </c>
      <c r="Z516" s="24"/>
      <c r="AA516" s="23">
        <f t="shared" si="114"/>
        <v>2.386974896835931</v>
      </c>
      <c r="AB516" s="34">
        <v>268051.4285714286</v>
      </c>
      <c r="AC516" s="26">
        <f t="shared" si="115"/>
        <v>6398.320310610096</v>
      </c>
      <c r="AE516" s="29">
        <f>E516/G516</f>
        <v>244558783.7837838</v>
      </c>
      <c r="AF516" s="22">
        <f>(L516/AE516)*100</f>
        <v>0.38673038660356357</v>
      </c>
      <c r="AG516" s="22">
        <f>(P516/AE516)*100</f>
        <v>1.1997632612509566</v>
      </c>
      <c r="AH516" s="22">
        <f>(Q516/AE516)*100</f>
        <v>0.7804306598479888</v>
      </c>
      <c r="AI516" s="22">
        <f>(S516/AE516)*100</f>
        <v>0.7804306598479888</v>
      </c>
      <c r="AJ516" s="22">
        <f t="shared" si="116"/>
        <v>2.367</v>
      </c>
    </row>
    <row r="517" spans="1:36" ht="12.75">
      <c r="A517" s="13" t="s">
        <v>1074</v>
      </c>
      <c r="B517" s="14" t="s">
        <v>1075</v>
      </c>
      <c r="C517" s="15" t="s">
        <v>1043</v>
      </c>
      <c r="D517" s="16"/>
      <c r="E517" s="35">
        <v>272458613</v>
      </c>
      <c r="F517" s="33">
        <v>99.18</v>
      </c>
      <c r="G517" s="19">
        <f t="shared" si="104"/>
        <v>0.9918</v>
      </c>
      <c r="H517" s="17">
        <v>1009107.44</v>
      </c>
      <c r="I517" s="17">
        <v>81375.87</v>
      </c>
      <c r="J517" s="17">
        <v>28658.92</v>
      </c>
      <c r="K517" s="17">
        <v>39726.28</v>
      </c>
      <c r="L517" s="20">
        <f t="shared" si="105"/>
        <v>1158868.51</v>
      </c>
      <c r="M517" s="17">
        <v>0</v>
      </c>
      <c r="N517" s="17">
        <v>3292104.91</v>
      </c>
      <c r="O517" s="17">
        <v>0</v>
      </c>
      <c r="P517" s="20">
        <f t="shared" si="106"/>
        <v>3292104.91</v>
      </c>
      <c r="Q517" s="17">
        <v>522012</v>
      </c>
      <c r="R517" s="17">
        <v>0</v>
      </c>
      <c r="S517" s="21">
        <f t="shared" si="107"/>
        <v>522012</v>
      </c>
      <c r="T517" s="20">
        <f t="shared" si="108"/>
        <v>4972985.42</v>
      </c>
      <c r="U517" s="22">
        <f t="shared" si="109"/>
        <v>0.19159313565176228</v>
      </c>
      <c r="V517" s="22">
        <f t="shared" si="110"/>
        <v>0</v>
      </c>
      <c r="W517" s="22">
        <f t="shared" si="111"/>
        <v>0.19159313565176228</v>
      </c>
      <c r="X517" s="23">
        <f t="shared" si="112"/>
        <v>1.2082954081543387</v>
      </c>
      <c r="Y517" s="23">
        <f t="shared" si="113"/>
        <v>0.4253374474896853</v>
      </c>
      <c r="Z517" s="24"/>
      <c r="AA517" s="23">
        <f t="shared" si="114"/>
        <v>1.8252259912957862</v>
      </c>
      <c r="AB517" s="34">
        <v>258272.35682819382</v>
      </c>
      <c r="AC517" s="26">
        <f t="shared" si="115"/>
        <v>4714.054185160391</v>
      </c>
      <c r="AE517" s="29">
        <f>E517/G517</f>
        <v>274711245.210728</v>
      </c>
      <c r="AF517" s="22">
        <f>(L517/AE517)*100</f>
        <v>0.4218496804202699</v>
      </c>
      <c r="AG517" s="22">
        <f>(P517/AE517)*100</f>
        <v>1.198387385807473</v>
      </c>
      <c r="AH517" s="22">
        <f>(Q517/AE517)*100</f>
        <v>0.1900220719394178</v>
      </c>
      <c r="AI517" s="22">
        <f>(S517/AE517)*100</f>
        <v>0.1900220719394178</v>
      </c>
      <c r="AJ517" s="22">
        <f t="shared" si="116"/>
        <v>1.8099999999999998</v>
      </c>
    </row>
    <row r="518" spans="1:36" ht="12.75">
      <c r="A518" s="13" t="s">
        <v>1076</v>
      </c>
      <c r="B518" s="14" t="s">
        <v>1077</v>
      </c>
      <c r="C518" s="15" t="s">
        <v>1043</v>
      </c>
      <c r="D518" s="16"/>
      <c r="E518" s="35">
        <v>2447333055</v>
      </c>
      <c r="F518" s="33">
        <v>67.79</v>
      </c>
      <c r="G518" s="19">
        <f t="shared" si="104"/>
        <v>0.6779000000000001</v>
      </c>
      <c r="H518" s="17">
        <v>12458621.07</v>
      </c>
      <c r="I518" s="17">
        <v>0</v>
      </c>
      <c r="J518" s="17">
        <v>354241.35</v>
      </c>
      <c r="K518" s="17">
        <v>490363.05</v>
      </c>
      <c r="L518" s="20">
        <f t="shared" si="105"/>
        <v>13303225.47</v>
      </c>
      <c r="M518" s="17">
        <v>48108154.5</v>
      </c>
      <c r="N518" s="17">
        <v>0</v>
      </c>
      <c r="O518" s="17">
        <v>0</v>
      </c>
      <c r="P518" s="20">
        <f t="shared" si="106"/>
        <v>48108154.5</v>
      </c>
      <c r="Q518" s="17">
        <v>14771323</v>
      </c>
      <c r="R518" s="17">
        <v>269206.64</v>
      </c>
      <c r="S518" s="21">
        <f t="shared" si="107"/>
        <v>15040529.64</v>
      </c>
      <c r="T518" s="20">
        <f t="shared" si="108"/>
        <v>76451909.61</v>
      </c>
      <c r="U518" s="22">
        <f t="shared" si="109"/>
        <v>0.6035681563578603</v>
      </c>
      <c r="V518" s="22">
        <f t="shared" si="110"/>
        <v>0.011000000161400183</v>
      </c>
      <c r="W518" s="22">
        <f t="shared" si="111"/>
        <v>0.6145681565192606</v>
      </c>
      <c r="X518" s="23">
        <f t="shared" si="112"/>
        <v>1.965737944891199</v>
      </c>
      <c r="Y518" s="23">
        <f t="shared" si="113"/>
        <v>0.5435805087019511</v>
      </c>
      <c r="Z518" s="24"/>
      <c r="AA518" s="23">
        <f t="shared" si="114"/>
        <v>3.1238866101124105</v>
      </c>
      <c r="AB518" s="34">
        <v>312000.17256255395</v>
      </c>
      <c r="AC518" s="26">
        <f t="shared" si="115"/>
        <v>9746.531614209238</v>
      </c>
      <c r="AE518" s="29">
        <f>E518/G518</f>
        <v>3610168247.529134</v>
      </c>
      <c r="AF518" s="22">
        <f>(L518/AE518)*100</f>
        <v>0.36849322684905267</v>
      </c>
      <c r="AG518" s="22">
        <f>(P518/AE518)*100</f>
        <v>1.332573752841744</v>
      </c>
      <c r="AH518" s="22">
        <f>(Q518/AE518)*100</f>
        <v>0.40915885319499357</v>
      </c>
      <c r="AI518" s="22">
        <f>(S518/AE518)*100</f>
        <v>0.41661575330440676</v>
      </c>
      <c r="AJ518" s="22">
        <f t="shared" si="116"/>
        <v>2.118</v>
      </c>
    </row>
    <row r="519" spans="1:36" ht="12.75">
      <c r="A519" s="13" t="s">
        <v>1078</v>
      </c>
      <c r="B519" s="14" t="s">
        <v>1079</v>
      </c>
      <c r="C519" s="15" t="s">
        <v>1043</v>
      </c>
      <c r="D519" s="16"/>
      <c r="E519" s="35">
        <v>434003134</v>
      </c>
      <c r="F519" s="33">
        <v>104.33</v>
      </c>
      <c r="G519" s="19">
        <f t="shared" si="104"/>
        <v>1.0433</v>
      </c>
      <c r="H519" s="17">
        <v>1466178.55</v>
      </c>
      <c r="I519" s="17">
        <v>118234.75</v>
      </c>
      <c r="J519" s="17">
        <v>41639.86</v>
      </c>
      <c r="K519" s="17">
        <v>57720.13</v>
      </c>
      <c r="L519" s="20">
        <f t="shared" si="105"/>
        <v>1683773.29</v>
      </c>
      <c r="M519" s="17">
        <v>3631390.5</v>
      </c>
      <c r="N519" s="17">
        <v>2084737.8</v>
      </c>
      <c r="O519" s="17">
        <v>0</v>
      </c>
      <c r="P519" s="20">
        <f t="shared" si="106"/>
        <v>5716128.3</v>
      </c>
      <c r="Q519" s="17">
        <v>2979035.1</v>
      </c>
      <c r="R519" s="17">
        <v>0</v>
      </c>
      <c r="S519" s="21">
        <f t="shared" si="107"/>
        <v>2979035.1</v>
      </c>
      <c r="T519" s="20">
        <f t="shared" si="108"/>
        <v>10378936.69</v>
      </c>
      <c r="U519" s="22">
        <f t="shared" si="109"/>
        <v>0.6864086608185646</v>
      </c>
      <c r="V519" s="22">
        <f t="shared" si="110"/>
        <v>0</v>
      </c>
      <c r="W519" s="22">
        <f t="shared" si="111"/>
        <v>0.6864086608185646</v>
      </c>
      <c r="X519" s="23">
        <f t="shared" si="112"/>
        <v>1.3170707426274024</v>
      </c>
      <c r="Y519" s="23">
        <f t="shared" si="113"/>
        <v>0.38796339429198684</v>
      </c>
      <c r="Z519" s="24"/>
      <c r="AA519" s="23">
        <f t="shared" si="114"/>
        <v>2.3914427977379535</v>
      </c>
      <c r="AB519" s="34">
        <v>291007.78839088907</v>
      </c>
      <c r="AC519" s="26">
        <f t="shared" si="115"/>
        <v>6959.284796330421</v>
      </c>
      <c r="AE519" s="29">
        <f>E519/G519</f>
        <v>415990735.1672578</v>
      </c>
      <c r="AF519" s="22">
        <f>(L519/AE519)*100</f>
        <v>0.40476220926482986</v>
      </c>
      <c r="AG519" s="22">
        <f>(P519/AE519)*100</f>
        <v>1.3740999057831687</v>
      </c>
      <c r="AH519" s="22">
        <f>(Q519/AE519)*100</f>
        <v>0.7161301558320083</v>
      </c>
      <c r="AI519" s="22">
        <f>(S519/AE519)*100</f>
        <v>0.7161301558320083</v>
      </c>
      <c r="AJ519" s="22">
        <f t="shared" si="116"/>
        <v>2.495</v>
      </c>
    </row>
    <row r="520" spans="1:36" ht="12.75">
      <c r="A520" s="13" t="s">
        <v>1080</v>
      </c>
      <c r="B520" s="14" t="s">
        <v>1081</v>
      </c>
      <c r="C520" s="15" t="s">
        <v>1043</v>
      </c>
      <c r="D520" s="16"/>
      <c r="E520" s="35">
        <v>250060393</v>
      </c>
      <c r="F520" s="33">
        <v>43.24</v>
      </c>
      <c r="G520" s="19">
        <f t="shared" si="104"/>
        <v>0.4324</v>
      </c>
      <c r="H520" s="17">
        <v>1979606.72</v>
      </c>
      <c r="I520" s="17">
        <v>159638.33</v>
      </c>
      <c r="J520" s="17">
        <v>56221.35</v>
      </c>
      <c r="K520" s="17">
        <v>77932.64</v>
      </c>
      <c r="L520" s="20">
        <f t="shared" si="105"/>
        <v>2273399.04</v>
      </c>
      <c r="M520" s="17">
        <v>3626828</v>
      </c>
      <c r="N520" s="17">
        <v>3129516.67</v>
      </c>
      <c r="O520" s="17">
        <v>0</v>
      </c>
      <c r="P520" s="20">
        <f t="shared" si="106"/>
        <v>6756344.67</v>
      </c>
      <c r="Q520" s="17">
        <v>2006167</v>
      </c>
      <c r="R520" s="17">
        <v>12503</v>
      </c>
      <c r="S520" s="21">
        <f t="shared" si="107"/>
        <v>2018670</v>
      </c>
      <c r="T520" s="20">
        <f t="shared" si="108"/>
        <v>11048413.71</v>
      </c>
      <c r="U520" s="22">
        <f t="shared" si="109"/>
        <v>0.8022729933084606</v>
      </c>
      <c r="V520" s="22">
        <f t="shared" si="110"/>
        <v>0.004999992141898298</v>
      </c>
      <c r="W520" s="22">
        <f t="shared" si="111"/>
        <v>0.8072729854503589</v>
      </c>
      <c r="X520" s="23">
        <f t="shared" si="112"/>
        <v>2.7018851681961484</v>
      </c>
      <c r="Y520" s="23">
        <f t="shared" si="113"/>
        <v>0.9091399932335545</v>
      </c>
      <c r="Z520" s="24"/>
      <c r="AA520" s="23">
        <f t="shared" si="114"/>
        <v>4.418298146880062</v>
      </c>
      <c r="AB520" s="34">
        <v>128108.1095890411</v>
      </c>
      <c r="AC520" s="26">
        <f t="shared" si="115"/>
        <v>5660.198231975682</v>
      </c>
      <c r="AE520" s="29">
        <f>E520/G520</f>
        <v>578308031.9148936</v>
      </c>
      <c r="AF520" s="22">
        <f>(L520/AE520)*100</f>
        <v>0.39311213307418896</v>
      </c>
      <c r="AG520" s="22">
        <f>(P520/AE520)*100</f>
        <v>1.1682951467280145</v>
      </c>
      <c r="AH520" s="22">
        <f>(Q520/AE520)*100</f>
        <v>0.3469028423065783</v>
      </c>
      <c r="AI520" s="22">
        <f>(S520/AE520)*100</f>
        <v>0.34906483890873513</v>
      </c>
      <c r="AJ520" s="22">
        <f t="shared" si="116"/>
        <v>1.91</v>
      </c>
    </row>
    <row r="521" spans="1:36" ht="12.75">
      <c r="A521" s="13" t="s">
        <v>1082</v>
      </c>
      <c r="B521" s="14" t="s">
        <v>1083</v>
      </c>
      <c r="C521" s="15" t="s">
        <v>1043</v>
      </c>
      <c r="D521" s="16"/>
      <c r="E521" s="35">
        <v>79737649</v>
      </c>
      <c r="F521" s="33">
        <v>49.59</v>
      </c>
      <c r="G521" s="19">
        <f t="shared" si="104"/>
        <v>0.4959</v>
      </c>
      <c r="H521" s="17">
        <v>493326</v>
      </c>
      <c r="I521" s="17">
        <v>39782.52</v>
      </c>
      <c r="J521" s="17">
        <v>14010.59</v>
      </c>
      <c r="K521" s="17">
        <v>19421.13</v>
      </c>
      <c r="L521" s="20">
        <f t="shared" si="105"/>
        <v>566540.24</v>
      </c>
      <c r="M521" s="17">
        <v>0</v>
      </c>
      <c r="N521" s="17">
        <v>2016587.54</v>
      </c>
      <c r="O521" s="17">
        <v>0</v>
      </c>
      <c r="P521" s="20">
        <f t="shared" si="106"/>
        <v>2016587.54</v>
      </c>
      <c r="Q521" s="17">
        <v>614080</v>
      </c>
      <c r="R521" s="17">
        <v>0</v>
      </c>
      <c r="S521" s="21">
        <f t="shared" si="107"/>
        <v>614080</v>
      </c>
      <c r="T521" s="20">
        <f t="shared" si="108"/>
        <v>3197207.7800000003</v>
      </c>
      <c r="U521" s="22">
        <f t="shared" si="109"/>
        <v>0.7701255400695348</v>
      </c>
      <c r="V521" s="22">
        <f t="shared" si="110"/>
        <v>0</v>
      </c>
      <c r="W521" s="22">
        <f t="shared" si="111"/>
        <v>0.7701255400695348</v>
      </c>
      <c r="X521" s="23">
        <f t="shared" si="112"/>
        <v>2.529028088099262</v>
      </c>
      <c r="Y521" s="23">
        <f t="shared" si="113"/>
        <v>0.710505322272544</v>
      </c>
      <c r="Z521" s="24"/>
      <c r="AA521" s="23">
        <f t="shared" si="114"/>
        <v>4.009658950441341</v>
      </c>
      <c r="AB521" s="34">
        <v>115743.60086767896</v>
      </c>
      <c r="AC521" s="26">
        <f t="shared" si="115"/>
        <v>4640.923651753991</v>
      </c>
      <c r="AE521" s="29">
        <f>E521/G521</f>
        <v>160793807.21919742</v>
      </c>
      <c r="AF521" s="22">
        <f>(L521/AE521)*100</f>
        <v>0.35233958931495457</v>
      </c>
      <c r="AG521" s="22">
        <f>(P521/AE521)*100</f>
        <v>1.254145028888424</v>
      </c>
      <c r="AH521" s="22">
        <f>(Q521/AE521)*100</f>
        <v>0.3819052553204823</v>
      </c>
      <c r="AI521" s="22">
        <f>(S521/AE521)*100</f>
        <v>0.3819052553204823</v>
      </c>
      <c r="AJ521" s="22">
        <f t="shared" si="116"/>
        <v>1.988</v>
      </c>
    </row>
    <row r="522" spans="1:36" ht="12.75">
      <c r="A522" s="13" t="s">
        <v>1084</v>
      </c>
      <c r="B522" s="14" t="s">
        <v>1085</v>
      </c>
      <c r="C522" s="15" t="s">
        <v>1043</v>
      </c>
      <c r="D522" s="16" t="s">
        <v>57</v>
      </c>
      <c r="E522" s="35">
        <v>2812118145</v>
      </c>
      <c r="F522" s="33">
        <v>88.1</v>
      </c>
      <c r="G522" s="19">
        <f t="shared" si="104"/>
        <v>0.8809999999999999</v>
      </c>
      <c r="H522" s="17">
        <v>10958042.24</v>
      </c>
      <c r="I522" s="17">
        <v>883674.85</v>
      </c>
      <c r="J522" s="17">
        <v>311199</v>
      </c>
      <c r="K522" s="17">
        <v>431422.15</v>
      </c>
      <c r="L522" s="20">
        <f t="shared" si="105"/>
        <v>12584338.24</v>
      </c>
      <c r="M522" s="17">
        <v>39707071</v>
      </c>
      <c r="N522" s="17">
        <v>0</v>
      </c>
      <c r="O522" s="17">
        <v>0</v>
      </c>
      <c r="P522" s="20">
        <f t="shared" si="106"/>
        <v>39707071</v>
      </c>
      <c r="Q522" s="17">
        <v>15386770.75</v>
      </c>
      <c r="R522" s="17">
        <v>0</v>
      </c>
      <c r="S522" s="21">
        <f t="shared" si="107"/>
        <v>15386770.75</v>
      </c>
      <c r="T522" s="20">
        <f t="shared" si="108"/>
        <v>67678179.99000001</v>
      </c>
      <c r="U522" s="22">
        <f t="shared" si="109"/>
        <v>0.5471594704282953</v>
      </c>
      <c r="V522" s="22">
        <f t="shared" si="110"/>
        <v>0</v>
      </c>
      <c r="W522" s="22">
        <f t="shared" si="111"/>
        <v>0.5471594704282953</v>
      </c>
      <c r="X522" s="23">
        <f t="shared" si="112"/>
        <v>1.4119986768905828</v>
      </c>
      <c r="Y522" s="23">
        <f t="shared" si="113"/>
        <v>0.44750389532442636</v>
      </c>
      <c r="Z522" s="24"/>
      <c r="AA522" s="23">
        <f t="shared" si="114"/>
        <v>2.4066620426433047</v>
      </c>
      <c r="AB522" s="34">
        <v>229272.79636666976</v>
      </c>
      <c r="AC522" s="26">
        <f t="shared" si="115"/>
        <v>5517.821364263519</v>
      </c>
      <c r="AE522" s="29">
        <f>E522/G522</f>
        <v>3191961572.0771856</v>
      </c>
      <c r="AF522" s="22">
        <f>(L522/AE522)*100</f>
        <v>0.3942509317808196</v>
      </c>
      <c r="AG522" s="22">
        <f>(P522/AE522)*100</f>
        <v>1.243970834340603</v>
      </c>
      <c r="AH522" s="22">
        <f>(Q522/AE522)*100</f>
        <v>0.482047493447328</v>
      </c>
      <c r="AI522" s="22">
        <f>(S522/AE522)*100</f>
        <v>0.482047493447328</v>
      </c>
      <c r="AJ522" s="22">
        <f t="shared" si="116"/>
        <v>2.12</v>
      </c>
    </row>
    <row r="523" spans="1:36" ht="12.75">
      <c r="A523" s="13" t="s">
        <v>1086</v>
      </c>
      <c r="B523" s="14" t="s">
        <v>1087</v>
      </c>
      <c r="C523" s="15" t="s">
        <v>1043</v>
      </c>
      <c r="D523" s="16"/>
      <c r="E523" s="35">
        <v>2391997</v>
      </c>
      <c r="F523" s="33">
        <v>95.42</v>
      </c>
      <c r="G523" s="19">
        <f t="shared" si="104"/>
        <v>0.9542</v>
      </c>
      <c r="H523" s="17">
        <v>8067.29</v>
      </c>
      <c r="I523" s="17">
        <v>773.37</v>
      </c>
      <c r="J523" s="17">
        <v>272.37</v>
      </c>
      <c r="K523" s="17">
        <v>377.55</v>
      </c>
      <c r="L523" s="20">
        <f t="shared" si="105"/>
        <v>9490.58</v>
      </c>
      <c r="M523" s="17">
        <v>0</v>
      </c>
      <c r="N523" s="17">
        <v>3691.4</v>
      </c>
      <c r="O523" s="17">
        <v>0</v>
      </c>
      <c r="P523" s="20">
        <f t="shared" si="106"/>
        <v>3691.4</v>
      </c>
      <c r="Q523" s="17">
        <v>0</v>
      </c>
      <c r="R523" s="17">
        <v>0</v>
      </c>
      <c r="S523" s="21">
        <f t="shared" si="107"/>
        <v>0</v>
      </c>
      <c r="T523" s="20">
        <f t="shared" si="108"/>
        <v>13181.98</v>
      </c>
      <c r="U523" s="22">
        <f t="shared" si="109"/>
        <v>0</v>
      </c>
      <c r="V523" s="22">
        <f t="shared" si="110"/>
        <v>0</v>
      </c>
      <c r="W523" s="22">
        <f t="shared" si="111"/>
        <v>0</v>
      </c>
      <c r="X523" s="23">
        <f t="shared" si="112"/>
        <v>0.1543229360237492</v>
      </c>
      <c r="Y523" s="23">
        <f t="shared" si="113"/>
        <v>0.39676387553997766</v>
      </c>
      <c r="Z523" s="24"/>
      <c r="AA523" s="23">
        <f t="shared" si="114"/>
        <v>0.5510868115637269</v>
      </c>
      <c r="AB523" s="34">
        <v>88937.5</v>
      </c>
      <c r="AC523" s="26">
        <f t="shared" si="115"/>
        <v>490.1228330344896</v>
      </c>
      <c r="AE523" s="29">
        <f>E523/G523</f>
        <v>2506808.845105848</v>
      </c>
      <c r="AF523" s="22">
        <f>(L523/AE523)*100</f>
        <v>0.3785920900402467</v>
      </c>
      <c r="AG523" s="22">
        <f>(P523/AE523)*100</f>
        <v>0.14725494555386148</v>
      </c>
      <c r="AH523" s="22">
        <f>(Q523/AE523)*100</f>
        <v>0</v>
      </c>
      <c r="AI523" s="22">
        <f>(S523/AE523)*100</f>
        <v>0</v>
      </c>
      <c r="AJ523" s="22">
        <f t="shared" si="116"/>
        <v>0.526</v>
      </c>
    </row>
    <row r="524" spans="1:36" ht="12.75">
      <c r="A524" s="13" t="s">
        <v>1088</v>
      </c>
      <c r="B524" s="14" t="s">
        <v>1089</v>
      </c>
      <c r="C524" s="15" t="s">
        <v>1043</v>
      </c>
      <c r="D524" s="16"/>
      <c r="E524" s="35">
        <v>1458383528</v>
      </c>
      <c r="F524" s="33">
        <v>100.3</v>
      </c>
      <c r="G524" s="19">
        <f t="shared" si="104"/>
        <v>1.003</v>
      </c>
      <c r="H524" s="17">
        <v>5127246.19</v>
      </c>
      <c r="I524" s="17">
        <v>413461.26</v>
      </c>
      <c r="J524" s="17">
        <v>145608.36</v>
      </c>
      <c r="K524" s="17">
        <v>201756.14</v>
      </c>
      <c r="L524" s="20">
        <f t="shared" si="105"/>
        <v>5888071.95</v>
      </c>
      <c r="M524" s="17">
        <v>0</v>
      </c>
      <c r="N524" s="17">
        <v>19814691.73</v>
      </c>
      <c r="O524" s="17">
        <v>0</v>
      </c>
      <c r="P524" s="20">
        <f t="shared" si="106"/>
        <v>19814691.73</v>
      </c>
      <c r="Q524" s="17">
        <v>2989833</v>
      </c>
      <c r="R524" s="17">
        <v>72919</v>
      </c>
      <c r="S524" s="21">
        <f t="shared" si="107"/>
        <v>3062752</v>
      </c>
      <c r="T524" s="20">
        <f t="shared" si="108"/>
        <v>28765515.68</v>
      </c>
      <c r="U524" s="22">
        <f t="shared" si="109"/>
        <v>0.2050100637176149</v>
      </c>
      <c r="V524" s="22">
        <f t="shared" si="110"/>
        <v>0.0049999879044163205</v>
      </c>
      <c r="W524" s="22">
        <f t="shared" si="111"/>
        <v>0.21001005162203124</v>
      </c>
      <c r="X524" s="23">
        <f t="shared" si="112"/>
        <v>1.3586749541235905</v>
      </c>
      <c r="Y524" s="23">
        <f t="shared" si="113"/>
        <v>0.4037396087485158</v>
      </c>
      <c r="Z524" s="24"/>
      <c r="AA524" s="23">
        <f t="shared" si="114"/>
        <v>1.9724246144941373</v>
      </c>
      <c r="AB524" s="34">
        <v>322548.6651411136</v>
      </c>
      <c r="AC524" s="26">
        <f t="shared" si="115"/>
        <v>6362.029264965597</v>
      </c>
      <c r="AE524" s="29">
        <f>E524/G524</f>
        <v>1454021463.6091726</v>
      </c>
      <c r="AF524" s="22">
        <f>(L524/AE524)*100</f>
        <v>0.40495082757476125</v>
      </c>
      <c r="AG524" s="22">
        <f>(P524/AE524)*100</f>
        <v>1.362750978985961</v>
      </c>
      <c r="AH524" s="22">
        <f>(Q524/AE524)*100</f>
        <v>0.20562509390876774</v>
      </c>
      <c r="AI524" s="22">
        <f>(S524/AE524)*100</f>
        <v>0.21064008177689728</v>
      </c>
      <c r="AJ524" s="22">
        <f t="shared" si="116"/>
        <v>1.979</v>
      </c>
    </row>
    <row r="525" spans="1:36" ht="12.75">
      <c r="A525" s="13" t="s">
        <v>1090</v>
      </c>
      <c r="B525" s="14" t="s">
        <v>1091</v>
      </c>
      <c r="C525" s="15" t="s">
        <v>1092</v>
      </c>
      <c r="D525" s="16"/>
      <c r="E525" s="35">
        <v>1863072749</v>
      </c>
      <c r="F525" s="33">
        <v>53.9</v>
      </c>
      <c r="G525" s="19">
        <f t="shared" si="104"/>
        <v>0.539</v>
      </c>
      <c r="H525" s="17">
        <v>11870630.2</v>
      </c>
      <c r="I525" s="17">
        <v>0</v>
      </c>
      <c r="J525" s="17">
        <v>0</v>
      </c>
      <c r="K525" s="17">
        <v>528479.43</v>
      </c>
      <c r="L525" s="20">
        <f t="shared" si="105"/>
        <v>12399109.629999999</v>
      </c>
      <c r="M525" s="17">
        <v>35986248</v>
      </c>
      <c r="N525" s="17">
        <v>0</v>
      </c>
      <c r="O525" s="17">
        <v>0</v>
      </c>
      <c r="P525" s="20">
        <f t="shared" si="106"/>
        <v>35986248</v>
      </c>
      <c r="Q525" s="17">
        <v>10323214.78</v>
      </c>
      <c r="R525" s="17">
        <v>0</v>
      </c>
      <c r="S525" s="21">
        <f t="shared" si="107"/>
        <v>10323214.78</v>
      </c>
      <c r="T525" s="20">
        <f t="shared" si="108"/>
        <v>58708572.41</v>
      </c>
      <c r="U525" s="22">
        <f t="shared" si="109"/>
        <v>0.5540961717968856</v>
      </c>
      <c r="V525" s="22">
        <f t="shared" si="110"/>
        <v>0</v>
      </c>
      <c r="W525" s="22">
        <f t="shared" si="111"/>
        <v>0.5540961717968856</v>
      </c>
      <c r="X525" s="23">
        <f t="shared" si="112"/>
        <v>1.9315535595330637</v>
      </c>
      <c r="Y525" s="23">
        <f t="shared" si="113"/>
        <v>0.6655193489709509</v>
      </c>
      <c r="Z525" s="24"/>
      <c r="AA525" s="23">
        <f t="shared" si="114"/>
        <v>3.1511690803009</v>
      </c>
      <c r="AB525" s="34">
        <v>306746.21523027815</v>
      </c>
      <c r="AC525" s="26">
        <f t="shared" si="115"/>
        <v>9666.091889329775</v>
      </c>
      <c r="AE525" s="29">
        <f>E525/G525</f>
        <v>3456535712.4304266</v>
      </c>
      <c r="AF525" s="22">
        <f>(L525/AE525)*100</f>
        <v>0.3587149290953426</v>
      </c>
      <c r="AG525" s="22">
        <f>(P525/AE525)*100</f>
        <v>1.0411073685883212</v>
      </c>
      <c r="AH525" s="22">
        <f>(Q525/AE525)*100</f>
        <v>0.29865783659852135</v>
      </c>
      <c r="AI525" s="22">
        <f>(S525/AE525)*100</f>
        <v>0.29865783659852135</v>
      </c>
      <c r="AJ525" s="22">
        <f t="shared" si="116"/>
        <v>1.6989999999999998</v>
      </c>
    </row>
    <row r="526" spans="1:36" ht="12.75">
      <c r="A526" s="13" t="s">
        <v>1093</v>
      </c>
      <c r="B526" s="14" t="s">
        <v>1094</v>
      </c>
      <c r="C526" s="15" t="s">
        <v>1092</v>
      </c>
      <c r="D526" s="16"/>
      <c r="E526" s="35">
        <v>727002459</v>
      </c>
      <c r="F526" s="33">
        <v>27.75</v>
      </c>
      <c r="G526" s="19">
        <f t="shared" si="104"/>
        <v>0.2775</v>
      </c>
      <c r="H526" s="17">
        <v>9573772.17</v>
      </c>
      <c r="I526" s="17">
        <v>0</v>
      </c>
      <c r="J526" s="17">
        <v>0</v>
      </c>
      <c r="K526" s="17">
        <v>425602.54</v>
      </c>
      <c r="L526" s="20">
        <f t="shared" si="105"/>
        <v>9999374.709999999</v>
      </c>
      <c r="M526" s="17">
        <v>27466659</v>
      </c>
      <c r="N526" s="17">
        <v>0</v>
      </c>
      <c r="O526" s="17">
        <v>0</v>
      </c>
      <c r="P526" s="20">
        <f t="shared" si="106"/>
        <v>27466659</v>
      </c>
      <c r="Q526" s="17">
        <v>13432782.42</v>
      </c>
      <c r="R526" s="17">
        <v>0</v>
      </c>
      <c r="S526" s="21">
        <f t="shared" si="107"/>
        <v>13432782.42</v>
      </c>
      <c r="T526" s="20">
        <f t="shared" si="108"/>
        <v>50898816.13</v>
      </c>
      <c r="U526" s="22">
        <f t="shared" si="109"/>
        <v>1.8476942207976768</v>
      </c>
      <c r="V526" s="22">
        <f t="shared" si="110"/>
        <v>0</v>
      </c>
      <c r="W526" s="22">
        <f t="shared" si="111"/>
        <v>1.8476942207976768</v>
      </c>
      <c r="X526" s="23">
        <f t="shared" si="112"/>
        <v>3.7780696144798043</v>
      </c>
      <c r="Y526" s="23">
        <f t="shared" si="113"/>
        <v>1.3754251565743327</v>
      </c>
      <c r="Z526" s="24"/>
      <c r="AA526" s="23">
        <f t="shared" si="114"/>
        <v>7.001188991851814</v>
      </c>
      <c r="AB526" s="34">
        <v>119925.88916459885</v>
      </c>
      <c r="AC526" s="26">
        <f t="shared" si="115"/>
        <v>8396.238150572302</v>
      </c>
      <c r="AE526" s="29">
        <f>E526/G526</f>
        <v>2619828681.081081</v>
      </c>
      <c r="AF526" s="22">
        <f>(L526/AE526)*100</f>
        <v>0.38168048094937734</v>
      </c>
      <c r="AG526" s="22">
        <f>(P526/AE526)*100</f>
        <v>1.0484143180181458</v>
      </c>
      <c r="AH526" s="22">
        <f>(Q526/AE526)*100</f>
        <v>0.5127351462713554</v>
      </c>
      <c r="AI526" s="22">
        <f>(S526/AE526)*100</f>
        <v>0.5127351462713554</v>
      </c>
      <c r="AJ526" s="22">
        <f t="shared" si="116"/>
        <v>1.943</v>
      </c>
    </row>
    <row r="527" spans="1:36" ht="12.75">
      <c r="A527" s="13" t="s">
        <v>1095</v>
      </c>
      <c r="B527" s="14" t="s">
        <v>1096</v>
      </c>
      <c r="C527" s="15" t="s">
        <v>1092</v>
      </c>
      <c r="D527" s="16"/>
      <c r="E527" s="35">
        <v>1661732702</v>
      </c>
      <c r="F527" s="33">
        <v>39.05</v>
      </c>
      <c r="G527" s="19">
        <f t="shared" si="104"/>
        <v>0.39049999999999996</v>
      </c>
      <c r="H527" s="17">
        <v>14605050.4</v>
      </c>
      <c r="I527" s="17">
        <v>0</v>
      </c>
      <c r="J527" s="17">
        <v>0</v>
      </c>
      <c r="K527" s="17">
        <v>651203.67</v>
      </c>
      <c r="L527" s="20">
        <f t="shared" si="105"/>
        <v>15256254.07</v>
      </c>
      <c r="M527" s="17">
        <v>44148688</v>
      </c>
      <c r="N527" s="17">
        <v>0</v>
      </c>
      <c r="O527" s="17">
        <v>0</v>
      </c>
      <c r="P527" s="20">
        <f t="shared" si="106"/>
        <v>44148688</v>
      </c>
      <c r="Q527" s="17">
        <v>21098376</v>
      </c>
      <c r="R527" s="17">
        <v>0</v>
      </c>
      <c r="S527" s="21">
        <f t="shared" si="107"/>
        <v>21098376</v>
      </c>
      <c r="T527" s="20">
        <f t="shared" si="108"/>
        <v>80503318.07</v>
      </c>
      <c r="U527" s="22">
        <f t="shared" si="109"/>
        <v>1.269661238212787</v>
      </c>
      <c r="V527" s="22">
        <f t="shared" si="110"/>
        <v>0</v>
      </c>
      <c r="W527" s="22">
        <f t="shared" si="111"/>
        <v>1.269661238212787</v>
      </c>
      <c r="X527" s="23">
        <f t="shared" si="112"/>
        <v>2.65678637405789</v>
      </c>
      <c r="Y527" s="23">
        <f t="shared" si="113"/>
        <v>0.9180931476908494</v>
      </c>
      <c r="Z527" s="24"/>
      <c r="AA527" s="23">
        <f t="shared" si="114"/>
        <v>4.844540759961526</v>
      </c>
      <c r="AB527" s="34">
        <v>181404.00321328157</v>
      </c>
      <c r="AC527" s="26">
        <f t="shared" si="115"/>
        <v>8788.190875869343</v>
      </c>
      <c r="AE527" s="29">
        <f>E527/G527</f>
        <v>4255397444.302177</v>
      </c>
      <c r="AF527" s="22">
        <f>(L527/AE527)*100</f>
        <v>0.3585153741732766</v>
      </c>
      <c r="AG527" s="22">
        <f>(P527/AE527)*100</f>
        <v>1.037475079069606</v>
      </c>
      <c r="AH527" s="22">
        <f>(Q527/AE527)*100</f>
        <v>0.49580271352209326</v>
      </c>
      <c r="AI527" s="22">
        <f>(S527/AE527)*100</f>
        <v>0.49580271352209326</v>
      </c>
      <c r="AJ527" s="22">
        <f t="shared" si="116"/>
        <v>1.892</v>
      </c>
    </row>
    <row r="528" spans="1:36" ht="12.75">
      <c r="A528" s="13" t="s">
        <v>1097</v>
      </c>
      <c r="B528" s="14" t="s">
        <v>1098</v>
      </c>
      <c r="C528" s="15" t="s">
        <v>1092</v>
      </c>
      <c r="D528" s="16"/>
      <c r="E528" s="35">
        <v>906472825</v>
      </c>
      <c r="F528" s="33">
        <v>10.62</v>
      </c>
      <c r="G528" s="19">
        <f t="shared" si="104"/>
        <v>0.10619999999999999</v>
      </c>
      <c r="H528" s="17">
        <v>31163872.97</v>
      </c>
      <c r="I528" s="17">
        <v>0</v>
      </c>
      <c r="J528" s="17">
        <v>0</v>
      </c>
      <c r="K528" s="17">
        <v>1421132.95</v>
      </c>
      <c r="L528" s="20">
        <f t="shared" si="105"/>
        <v>32585005.919999998</v>
      </c>
      <c r="M528" s="17">
        <v>44248475</v>
      </c>
      <c r="N528" s="17">
        <v>0</v>
      </c>
      <c r="O528" s="17">
        <v>0</v>
      </c>
      <c r="P528" s="20">
        <f t="shared" si="106"/>
        <v>44248475</v>
      </c>
      <c r="Q528" s="17">
        <v>105887762.76</v>
      </c>
      <c r="R528" s="17">
        <v>0</v>
      </c>
      <c r="S528" s="21">
        <f t="shared" si="107"/>
        <v>105887762.76</v>
      </c>
      <c r="T528" s="20">
        <f t="shared" si="108"/>
        <v>182721243.68</v>
      </c>
      <c r="U528" s="22">
        <f t="shared" si="109"/>
        <v>11.681294776818048</v>
      </c>
      <c r="V528" s="22">
        <f t="shared" si="110"/>
        <v>0</v>
      </c>
      <c r="W528" s="22">
        <f t="shared" si="111"/>
        <v>11.681294776818048</v>
      </c>
      <c r="X528" s="23">
        <f t="shared" si="112"/>
        <v>4.881390128821567</v>
      </c>
      <c r="Y528" s="23">
        <f t="shared" si="113"/>
        <v>3.5947030094366035</v>
      </c>
      <c r="Z528" s="24"/>
      <c r="AA528" s="23">
        <f t="shared" si="114"/>
        <v>20.15738791507622</v>
      </c>
      <c r="AB528" s="34">
        <v>34125.85804731756</v>
      </c>
      <c r="AC528" s="26">
        <f t="shared" si="115"/>
        <v>6878.881585946056</v>
      </c>
      <c r="AE528" s="29">
        <f>E528/G528</f>
        <v>8535525659.133711</v>
      </c>
      <c r="AF528" s="22">
        <f>(L528/AE528)*100</f>
        <v>0.3817574596021673</v>
      </c>
      <c r="AG528" s="22">
        <f>(P528/AE528)*100</f>
        <v>0.5184036316808505</v>
      </c>
      <c r="AH528" s="22">
        <f>(Q528/AE528)*100</f>
        <v>1.2405535052980765</v>
      </c>
      <c r="AI528" s="22">
        <f>(S528/AE528)*100</f>
        <v>1.2405535052980765</v>
      </c>
      <c r="AJ528" s="22">
        <f t="shared" si="116"/>
        <v>2.141</v>
      </c>
    </row>
    <row r="529" spans="1:36" ht="12.75">
      <c r="A529" s="13" t="s">
        <v>1099</v>
      </c>
      <c r="B529" s="14" t="s">
        <v>1100</v>
      </c>
      <c r="C529" s="15" t="s">
        <v>1092</v>
      </c>
      <c r="D529" s="16"/>
      <c r="E529" s="35">
        <v>228198702</v>
      </c>
      <c r="F529" s="33">
        <v>18.7</v>
      </c>
      <c r="G529" s="19">
        <f t="shared" si="104"/>
        <v>0.187</v>
      </c>
      <c r="H529" s="17">
        <v>4180983.47</v>
      </c>
      <c r="I529" s="17">
        <v>0</v>
      </c>
      <c r="J529" s="17">
        <v>0</v>
      </c>
      <c r="K529" s="17">
        <v>185548.55</v>
      </c>
      <c r="L529" s="20">
        <f t="shared" si="105"/>
        <v>4366532.0200000005</v>
      </c>
      <c r="M529" s="17">
        <v>0</v>
      </c>
      <c r="N529" s="17">
        <v>16347048.85</v>
      </c>
      <c r="O529" s="17">
        <v>0</v>
      </c>
      <c r="P529" s="20">
        <f t="shared" si="106"/>
        <v>16347048.85</v>
      </c>
      <c r="Q529" s="17">
        <v>5591105.18</v>
      </c>
      <c r="R529" s="17">
        <v>0</v>
      </c>
      <c r="S529" s="21">
        <f t="shared" si="107"/>
        <v>5591105.18</v>
      </c>
      <c r="T529" s="20">
        <f t="shared" si="108"/>
        <v>26304686.05</v>
      </c>
      <c r="U529" s="22">
        <f t="shared" si="109"/>
        <v>2.4501038485310924</v>
      </c>
      <c r="V529" s="22">
        <f t="shared" si="110"/>
        <v>0</v>
      </c>
      <c r="W529" s="22">
        <f t="shared" si="111"/>
        <v>2.4501038485310924</v>
      </c>
      <c r="X529" s="23">
        <f t="shared" si="112"/>
        <v>7.1635152639912905</v>
      </c>
      <c r="Y529" s="23">
        <f t="shared" si="113"/>
        <v>1.9134780267067428</v>
      </c>
      <c r="Z529" s="24"/>
      <c r="AA529" s="23">
        <f t="shared" si="114"/>
        <v>11.527097139229127</v>
      </c>
      <c r="AB529" s="34">
        <v>84535.55644837284</v>
      </c>
      <c r="AC529" s="26">
        <f t="shared" si="115"/>
        <v>9744.49570899181</v>
      </c>
      <c r="AE529" s="29">
        <f>E529/G529</f>
        <v>1220313914.4385028</v>
      </c>
      <c r="AF529" s="22">
        <f>(L529/AE529)*100</f>
        <v>0.3578203909941609</v>
      </c>
      <c r="AG529" s="22">
        <f>(P529/AE529)*100</f>
        <v>1.3395773543663714</v>
      </c>
      <c r="AH529" s="22">
        <f>(Q529/AE529)*100</f>
        <v>0.4581694196753143</v>
      </c>
      <c r="AI529" s="22">
        <f>(S529/AE529)*100</f>
        <v>0.4581694196753143</v>
      </c>
      <c r="AJ529" s="22">
        <f t="shared" si="116"/>
        <v>2.156</v>
      </c>
    </row>
    <row r="530" spans="1:36" ht="12.75">
      <c r="A530" s="13" t="s">
        <v>1101</v>
      </c>
      <c r="B530" s="14" t="s">
        <v>1102</v>
      </c>
      <c r="C530" s="15" t="s">
        <v>1092</v>
      </c>
      <c r="D530" s="16"/>
      <c r="E530" s="35">
        <v>187716211</v>
      </c>
      <c r="F530" s="33">
        <v>26.89</v>
      </c>
      <c r="G530" s="19">
        <f t="shared" si="104"/>
        <v>0.26890000000000003</v>
      </c>
      <c r="H530" s="17">
        <v>2386725.47</v>
      </c>
      <c r="I530" s="17">
        <v>0</v>
      </c>
      <c r="J530" s="17">
        <v>0</v>
      </c>
      <c r="K530" s="17">
        <v>105888.67</v>
      </c>
      <c r="L530" s="20">
        <f t="shared" si="105"/>
        <v>2492614.14</v>
      </c>
      <c r="M530" s="17">
        <v>6637246.5</v>
      </c>
      <c r="N530" s="17">
        <v>0</v>
      </c>
      <c r="O530" s="17">
        <v>0</v>
      </c>
      <c r="P530" s="20">
        <f t="shared" si="106"/>
        <v>6637246.5</v>
      </c>
      <c r="Q530" s="17">
        <v>5076741.39</v>
      </c>
      <c r="R530" s="17">
        <v>0</v>
      </c>
      <c r="S530" s="21">
        <f t="shared" si="107"/>
        <v>5076741.39</v>
      </c>
      <c r="T530" s="20">
        <f t="shared" si="108"/>
        <v>14206602.030000001</v>
      </c>
      <c r="U530" s="22">
        <f t="shared" si="109"/>
        <v>2.7044768072801126</v>
      </c>
      <c r="V530" s="22">
        <f t="shared" si="110"/>
        <v>0</v>
      </c>
      <c r="W530" s="22">
        <f t="shared" si="111"/>
        <v>2.7044768072801126</v>
      </c>
      <c r="X530" s="23">
        <f t="shared" si="112"/>
        <v>3.5357875937523584</v>
      </c>
      <c r="Y530" s="23">
        <f t="shared" si="113"/>
        <v>1.3278630155176103</v>
      </c>
      <c r="Z530" s="24"/>
      <c r="AA530" s="23">
        <f t="shared" si="114"/>
        <v>7.568127416550083</v>
      </c>
      <c r="AB530" s="34">
        <v>103021.97378565921</v>
      </c>
      <c r="AC530" s="26">
        <f t="shared" si="115"/>
        <v>7796.834243143513</v>
      </c>
      <c r="AE530" s="29">
        <f>E530/G530</f>
        <v>698089293.4176273</v>
      </c>
      <c r="AF530" s="22">
        <f>(L530/AE530)*100</f>
        <v>0.3570623648726854</v>
      </c>
      <c r="AG530" s="22">
        <f>(P530/AE530)*100</f>
        <v>0.9507732839600093</v>
      </c>
      <c r="AH530" s="22">
        <f>(Q530/AE530)*100</f>
        <v>0.7272338134776224</v>
      </c>
      <c r="AI530" s="22">
        <f>(S530/AE530)*100</f>
        <v>0.7272338134776224</v>
      </c>
      <c r="AJ530" s="22">
        <f t="shared" si="116"/>
        <v>2.0349999999999997</v>
      </c>
    </row>
    <row r="531" spans="1:36" ht="12.75">
      <c r="A531" s="13" t="s">
        <v>1103</v>
      </c>
      <c r="B531" s="14" t="s">
        <v>1104</v>
      </c>
      <c r="C531" s="15" t="s">
        <v>1092</v>
      </c>
      <c r="D531" s="16"/>
      <c r="E531" s="35">
        <v>915646090</v>
      </c>
      <c r="F531" s="33">
        <v>41.74</v>
      </c>
      <c r="G531" s="19">
        <f t="shared" si="104"/>
        <v>0.4174</v>
      </c>
      <c r="H531" s="17">
        <v>7753447</v>
      </c>
      <c r="I531" s="17">
        <v>0</v>
      </c>
      <c r="J531" s="17">
        <v>0</v>
      </c>
      <c r="K531" s="17">
        <v>346284.75</v>
      </c>
      <c r="L531" s="20">
        <f t="shared" si="105"/>
        <v>8099731.75</v>
      </c>
      <c r="M531" s="17">
        <v>25215548.5</v>
      </c>
      <c r="N531" s="17">
        <v>0</v>
      </c>
      <c r="O531" s="17">
        <v>0</v>
      </c>
      <c r="P531" s="20">
        <f t="shared" si="106"/>
        <v>25215548.5</v>
      </c>
      <c r="Q531" s="17">
        <v>27141669.6</v>
      </c>
      <c r="R531" s="17">
        <v>0</v>
      </c>
      <c r="S531" s="21">
        <f t="shared" si="107"/>
        <v>27141669.6</v>
      </c>
      <c r="T531" s="20">
        <f t="shared" si="108"/>
        <v>60456949.85</v>
      </c>
      <c r="U531" s="22">
        <f t="shared" si="109"/>
        <v>2.9642096325666616</v>
      </c>
      <c r="V531" s="22">
        <f t="shared" si="110"/>
        <v>0</v>
      </c>
      <c r="W531" s="22">
        <f t="shared" si="111"/>
        <v>2.9642096325666616</v>
      </c>
      <c r="X531" s="23">
        <f t="shared" si="112"/>
        <v>2.7538531289965973</v>
      </c>
      <c r="Y531" s="23">
        <f t="shared" si="113"/>
        <v>0.884591966094673</v>
      </c>
      <c r="Z531" s="24"/>
      <c r="AA531" s="23">
        <f t="shared" si="114"/>
        <v>6.602654727657932</v>
      </c>
      <c r="AB531" s="34">
        <v>124064.05757682798</v>
      </c>
      <c r="AC531" s="26">
        <f t="shared" si="115"/>
        <v>8191.521362920692</v>
      </c>
      <c r="AE531" s="29">
        <f>E531/G531</f>
        <v>2193689722.0891232</v>
      </c>
      <c r="AF531" s="22">
        <f>(L531/AE531)*100</f>
        <v>0.3692286866479165</v>
      </c>
      <c r="AG531" s="22">
        <f>(P531/AE531)*100</f>
        <v>1.1494582960431796</v>
      </c>
      <c r="AH531" s="22">
        <f>(Q531/AE531)*100</f>
        <v>1.2372611006333243</v>
      </c>
      <c r="AI531" s="22">
        <f>(S531/AE531)*100</f>
        <v>1.2372611006333243</v>
      </c>
      <c r="AJ531" s="22">
        <f t="shared" si="116"/>
        <v>2.755</v>
      </c>
    </row>
    <row r="532" spans="1:36" ht="12.75">
      <c r="A532" s="13" t="s">
        <v>1105</v>
      </c>
      <c r="B532" s="14" t="s">
        <v>1106</v>
      </c>
      <c r="C532" s="15" t="s">
        <v>1092</v>
      </c>
      <c r="D532" s="16"/>
      <c r="E532" s="35">
        <v>882901043</v>
      </c>
      <c r="F532" s="33">
        <v>48.58</v>
      </c>
      <c r="G532" s="19">
        <f t="shared" si="104"/>
        <v>0.4858</v>
      </c>
      <c r="H532" s="17">
        <v>6697063.39</v>
      </c>
      <c r="I532" s="17">
        <v>0</v>
      </c>
      <c r="J532" s="17">
        <v>0</v>
      </c>
      <c r="K532" s="17">
        <v>297344.13</v>
      </c>
      <c r="L532" s="20">
        <f t="shared" si="105"/>
        <v>6994407.52</v>
      </c>
      <c r="M532" s="17">
        <v>15803686</v>
      </c>
      <c r="N532" s="17">
        <v>0</v>
      </c>
      <c r="O532" s="17">
        <v>0</v>
      </c>
      <c r="P532" s="20">
        <f t="shared" si="106"/>
        <v>15803686</v>
      </c>
      <c r="Q532" s="17">
        <v>10079181</v>
      </c>
      <c r="R532" s="17">
        <v>0</v>
      </c>
      <c r="S532" s="21">
        <f t="shared" si="107"/>
        <v>10079181</v>
      </c>
      <c r="T532" s="20">
        <f t="shared" si="108"/>
        <v>32877274.52</v>
      </c>
      <c r="U532" s="22">
        <f t="shared" si="109"/>
        <v>1.141598039770353</v>
      </c>
      <c r="V532" s="22">
        <f t="shared" si="110"/>
        <v>0</v>
      </c>
      <c r="W532" s="22">
        <f t="shared" si="111"/>
        <v>1.141598039770353</v>
      </c>
      <c r="X532" s="23">
        <f t="shared" si="112"/>
        <v>1.789972514507495</v>
      </c>
      <c r="Y532" s="23">
        <f t="shared" si="113"/>
        <v>0.7922074138947416</v>
      </c>
      <c r="Z532" s="24"/>
      <c r="AA532" s="23">
        <f t="shared" si="114"/>
        <v>3.7237779681725898</v>
      </c>
      <c r="AB532" s="34">
        <v>175783.63853503185</v>
      </c>
      <c r="AC532" s="26">
        <f t="shared" si="115"/>
        <v>6545.7924034196585</v>
      </c>
      <c r="AE532" s="29">
        <f>E532/G532</f>
        <v>1817416720.8727872</v>
      </c>
      <c r="AF532" s="22">
        <f>(L532/AE532)*100</f>
        <v>0.38485436167006537</v>
      </c>
      <c r="AG532" s="22">
        <f>(P532/AE532)*100</f>
        <v>0.869568647547741</v>
      </c>
      <c r="AH532" s="22">
        <f>(Q532/AE532)*100</f>
        <v>0.5545883277204374</v>
      </c>
      <c r="AI532" s="22">
        <f>(S532/AE532)*100</f>
        <v>0.5545883277204374</v>
      </c>
      <c r="AJ532" s="22">
        <f t="shared" si="116"/>
        <v>1.81</v>
      </c>
    </row>
    <row r="533" spans="1:36" ht="12.75">
      <c r="A533" s="13" t="s">
        <v>1107</v>
      </c>
      <c r="B533" s="14" t="s">
        <v>1108</v>
      </c>
      <c r="C533" s="15" t="s">
        <v>1092</v>
      </c>
      <c r="D533" s="16"/>
      <c r="E533" s="35">
        <v>2819342144</v>
      </c>
      <c r="F533" s="33">
        <v>45.97</v>
      </c>
      <c r="G533" s="19">
        <f t="shared" si="104"/>
        <v>0.4597</v>
      </c>
      <c r="H533" s="17">
        <v>22651417.3</v>
      </c>
      <c r="I533" s="17">
        <v>0</v>
      </c>
      <c r="J533" s="17">
        <v>0</v>
      </c>
      <c r="K533" s="17">
        <v>1006396.18</v>
      </c>
      <c r="L533" s="20">
        <f t="shared" si="105"/>
        <v>23657813.48</v>
      </c>
      <c r="M533" s="17">
        <v>72910851</v>
      </c>
      <c r="N533" s="17">
        <v>0</v>
      </c>
      <c r="O533" s="17">
        <v>0</v>
      </c>
      <c r="P533" s="20">
        <f t="shared" si="106"/>
        <v>72910851</v>
      </c>
      <c r="Q533" s="17">
        <v>42012615.57</v>
      </c>
      <c r="R533" s="17">
        <v>0</v>
      </c>
      <c r="S533" s="21">
        <f t="shared" si="107"/>
        <v>42012615.57</v>
      </c>
      <c r="T533" s="20">
        <f t="shared" si="108"/>
        <v>138581280.05</v>
      </c>
      <c r="U533" s="22">
        <f t="shared" si="109"/>
        <v>1.4901566899004932</v>
      </c>
      <c r="V533" s="22">
        <f t="shared" si="110"/>
        <v>0</v>
      </c>
      <c r="W533" s="22">
        <f t="shared" si="111"/>
        <v>1.4901566899004932</v>
      </c>
      <c r="X533" s="23">
        <f t="shared" si="112"/>
        <v>2.5860944601975913</v>
      </c>
      <c r="Y533" s="23">
        <f t="shared" si="113"/>
        <v>0.8391253090848699</v>
      </c>
      <c r="Z533" s="24"/>
      <c r="AA533" s="23">
        <f t="shared" si="114"/>
        <v>4.915376459182955</v>
      </c>
      <c r="AB533" s="34">
        <v>141374.2546614817</v>
      </c>
      <c r="AC533" s="26">
        <f t="shared" si="115"/>
        <v>6949.076832975833</v>
      </c>
      <c r="AE533" s="29">
        <f>E533/G533</f>
        <v>6133004446.378073</v>
      </c>
      <c r="AF533" s="22">
        <f>(L533/AE533)*100</f>
        <v>0.38574590458631475</v>
      </c>
      <c r="AG533" s="22">
        <f>(P533/AE533)*100</f>
        <v>1.1888276233528328</v>
      </c>
      <c r="AH533" s="22">
        <f>(Q533/AE533)*100</f>
        <v>0.6850250303472568</v>
      </c>
      <c r="AI533" s="22">
        <f>(S533/AE533)*100</f>
        <v>0.6850250303472568</v>
      </c>
      <c r="AJ533" s="22">
        <f t="shared" si="116"/>
        <v>2.2600000000000002</v>
      </c>
    </row>
    <row r="534" spans="1:36" ht="12.75">
      <c r="A534" s="13" t="s">
        <v>1109</v>
      </c>
      <c r="B534" s="14" t="s">
        <v>1110</v>
      </c>
      <c r="C534" s="15" t="s">
        <v>1092</v>
      </c>
      <c r="D534" s="16"/>
      <c r="E534" s="35">
        <v>489567389</v>
      </c>
      <c r="F534" s="33">
        <v>26.21</v>
      </c>
      <c r="G534" s="19">
        <f t="shared" si="104"/>
        <v>0.2621</v>
      </c>
      <c r="H534" s="17">
        <v>6651146.99</v>
      </c>
      <c r="I534" s="17">
        <v>0</v>
      </c>
      <c r="J534" s="17">
        <v>0</v>
      </c>
      <c r="K534" s="17">
        <v>296011.45</v>
      </c>
      <c r="L534" s="20">
        <f t="shared" si="105"/>
        <v>6947158.44</v>
      </c>
      <c r="M534" s="17">
        <v>12164742</v>
      </c>
      <c r="N534" s="17">
        <v>0</v>
      </c>
      <c r="O534" s="17">
        <v>0</v>
      </c>
      <c r="P534" s="20">
        <f t="shared" si="106"/>
        <v>12164742</v>
      </c>
      <c r="Q534" s="17">
        <v>6883286.66</v>
      </c>
      <c r="R534" s="17">
        <v>0</v>
      </c>
      <c r="S534" s="21">
        <f t="shared" si="107"/>
        <v>6883286.66</v>
      </c>
      <c r="T534" s="20">
        <f t="shared" si="108"/>
        <v>25995187.1</v>
      </c>
      <c r="U534" s="22">
        <f t="shared" si="109"/>
        <v>1.4059937027382352</v>
      </c>
      <c r="V534" s="22">
        <f t="shared" si="110"/>
        <v>0</v>
      </c>
      <c r="W534" s="22">
        <f t="shared" si="111"/>
        <v>1.4059937027382352</v>
      </c>
      <c r="X534" s="23">
        <f t="shared" si="112"/>
        <v>2.484794182236677</v>
      </c>
      <c r="Y534" s="23">
        <f t="shared" si="113"/>
        <v>1.41904027843652</v>
      </c>
      <c r="Z534" s="24"/>
      <c r="AA534" s="23">
        <f t="shared" si="114"/>
        <v>5.309828163411432</v>
      </c>
      <c r="AB534" s="34">
        <v>165132.23656809662</v>
      </c>
      <c r="AC534" s="26">
        <f t="shared" si="115"/>
        <v>8768.238004163986</v>
      </c>
      <c r="AE534" s="29">
        <f>E534/G534</f>
        <v>1867864895.0782144</v>
      </c>
      <c r="AF534" s="22">
        <f>(L534/AE534)*100</f>
        <v>0.37193045697821187</v>
      </c>
      <c r="AG534" s="22">
        <f>(P534/AE534)*100</f>
        <v>0.651264555164233</v>
      </c>
      <c r="AH534" s="22">
        <f>(Q534/AE534)*100</f>
        <v>0.3685109494876915</v>
      </c>
      <c r="AI534" s="22">
        <f>(S534/AE534)*100</f>
        <v>0.3685109494876915</v>
      </c>
      <c r="AJ534" s="22">
        <f t="shared" si="116"/>
        <v>1.3920000000000001</v>
      </c>
    </row>
    <row r="535" spans="1:36" ht="12.75">
      <c r="A535" s="13" t="s">
        <v>1111</v>
      </c>
      <c r="B535" s="14" t="s">
        <v>1112</v>
      </c>
      <c r="C535" s="15" t="s">
        <v>1092</v>
      </c>
      <c r="D535" s="16"/>
      <c r="E535" s="35">
        <v>1297143937</v>
      </c>
      <c r="F535" s="33">
        <v>49.87</v>
      </c>
      <c r="G535" s="19">
        <f t="shared" si="104"/>
        <v>0.4987</v>
      </c>
      <c r="H535" s="17">
        <v>8911219.04</v>
      </c>
      <c r="I535" s="17">
        <v>0</v>
      </c>
      <c r="J535" s="17">
        <v>0</v>
      </c>
      <c r="K535" s="17">
        <v>396454.7</v>
      </c>
      <c r="L535" s="20">
        <f t="shared" si="105"/>
        <v>9307673.739999998</v>
      </c>
      <c r="M535" s="17">
        <v>30186948</v>
      </c>
      <c r="N535" s="17">
        <v>0</v>
      </c>
      <c r="O535" s="17">
        <v>0</v>
      </c>
      <c r="P535" s="20">
        <f t="shared" si="106"/>
        <v>30186948</v>
      </c>
      <c r="Q535" s="17">
        <v>11096661.54</v>
      </c>
      <c r="R535" s="17">
        <v>32430</v>
      </c>
      <c r="S535" s="21">
        <f t="shared" si="107"/>
        <v>11129091.54</v>
      </c>
      <c r="T535" s="20">
        <f t="shared" si="108"/>
        <v>50623713.279999994</v>
      </c>
      <c r="U535" s="22">
        <f t="shared" si="109"/>
        <v>0.8554687898140327</v>
      </c>
      <c r="V535" s="22">
        <f t="shared" si="110"/>
        <v>0.002500108050846172</v>
      </c>
      <c r="W535" s="22">
        <f t="shared" si="111"/>
        <v>0.857968897864879</v>
      </c>
      <c r="X535" s="23">
        <f t="shared" si="112"/>
        <v>2.3271856837889224</v>
      </c>
      <c r="Y535" s="23">
        <f t="shared" si="113"/>
        <v>0.7175513429547795</v>
      </c>
      <c r="Z535" s="24"/>
      <c r="AA535" s="23">
        <f t="shared" si="114"/>
        <v>3.902705924608581</v>
      </c>
      <c r="AB535" s="34">
        <v>283290.11943539634</v>
      </c>
      <c r="AC535" s="26">
        <f t="shared" si="115"/>
        <v>11055.980275035938</v>
      </c>
      <c r="AE535" s="29">
        <f>E535/G535</f>
        <v>2601050605.574494</v>
      </c>
      <c r="AF535" s="22">
        <f>(L535/AE535)*100</f>
        <v>0.3578428547315485</v>
      </c>
      <c r="AG535" s="22">
        <f>(P535/AE535)*100</f>
        <v>1.1605675005055356</v>
      </c>
      <c r="AH535" s="22">
        <f>(Q535/AE535)*100</f>
        <v>0.4266222854802581</v>
      </c>
      <c r="AI535" s="22">
        <f>(S535/AE535)*100</f>
        <v>0.42786908936521506</v>
      </c>
      <c r="AJ535" s="22">
        <f t="shared" si="116"/>
        <v>1.947</v>
      </c>
    </row>
    <row r="536" spans="1:36" ht="12.75">
      <c r="A536" s="13" t="s">
        <v>1113</v>
      </c>
      <c r="B536" s="14" t="s">
        <v>1114</v>
      </c>
      <c r="C536" s="15" t="s">
        <v>1092</v>
      </c>
      <c r="D536" s="16"/>
      <c r="E536" s="35">
        <v>1265181018</v>
      </c>
      <c r="F536" s="33">
        <v>36.95</v>
      </c>
      <c r="G536" s="19">
        <f t="shared" si="104"/>
        <v>0.36950000000000005</v>
      </c>
      <c r="H536" s="17">
        <v>12301435.14</v>
      </c>
      <c r="I536" s="17">
        <v>0</v>
      </c>
      <c r="J536" s="17">
        <v>0</v>
      </c>
      <c r="K536" s="17">
        <v>546979.45</v>
      </c>
      <c r="L536" s="20">
        <f t="shared" si="105"/>
        <v>12848414.59</v>
      </c>
      <c r="M536" s="17">
        <v>20246436</v>
      </c>
      <c r="N536" s="17">
        <v>0</v>
      </c>
      <c r="O536" s="17">
        <v>0</v>
      </c>
      <c r="P536" s="20">
        <f t="shared" si="106"/>
        <v>20246436</v>
      </c>
      <c r="Q536" s="17">
        <v>45459505.79</v>
      </c>
      <c r="R536" s="17">
        <v>0</v>
      </c>
      <c r="S536" s="21">
        <f t="shared" si="107"/>
        <v>45459505.79</v>
      </c>
      <c r="T536" s="20">
        <f t="shared" si="108"/>
        <v>78554356.38</v>
      </c>
      <c r="U536" s="22">
        <f t="shared" si="109"/>
        <v>3.593122655433327</v>
      </c>
      <c r="V536" s="22">
        <f t="shared" si="110"/>
        <v>0</v>
      </c>
      <c r="W536" s="22">
        <f t="shared" si="111"/>
        <v>3.593122655433327</v>
      </c>
      <c r="X536" s="23">
        <f t="shared" si="112"/>
        <v>1.6002797790948204</v>
      </c>
      <c r="Y536" s="23">
        <f t="shared" si="113"/>
        <v>1.0155396269152688</v>
      </c>
      <c r="Z536" s="24"/>
      <c r="AA536" s="23">
        <f t="shared" si="114"/>
        <v>6.208942061443416</v>
      </c>
      <c r="AB536" s="34">
        <v>113071.49021537116</v>
      </c>
      <c r="AC536" s="26">
        <f t="shared" si="115"/>
        <v>7020.543315483056</v>
      </c>
      <c r="AE536" s="29">
        <f>E536/G536</f>
        <v>3424035231.393775</v>
      </c>
      <c r="AF536" s="22">
        <f>(L536/AE536)*100</f>
        <v>0.3752418921451919</v>
      </c>
      <c r="AG536" s="22">
        <f>(P536/AE536)*100</f>
        <v>0.5913033783755361</v>
      </c>
      <c r="AH536" s="22">
        <f>(Q536/AE536)*100</f>
        <v>1.3276588211826144</v>
      </c>
      <c r="AI536" s="22">
        <f>(S536/AE536)*100</f>
        <v>1.3276588211826144</v>
      </c>
      <c r="AJ536" s="22">
        <f t="shared" si="116"/>
        <v>2.294</v>
      </c>
    </row>
    <row r="537" spans="1:36" ht="12.75">
      <c r="A537" s="13" t="s">
        <v>1115</v>
      </c>
      <c r="B537" s="14" t="s">
        <v>1116</v>
      </c>
      <c r="C537" s="15" t="s">
        <v>1092</v>
      </c>
      <c r="D537" s="16"/>
      <c r="E537" s="35">
        <v>1550362415</v>
      </c>
      <c r="F537" s="33">
        <v>42.61</v>
      </c>
      <c r="G537" s="19">
        <f t="shared" si="104"/>
        <v>0.4261</v>
      </c>
      <c r="H537" s="17">
        <v>12796889.6</v>
      </c>
      <c r="I537" s="17">
        <v>0</v>
      </c>
      <c r="J537" s="17">
        <v>0</v>
      </c>
      <c r="K537" s="17">
        <v>574220.83</v>
      </c>
      <c r="L537" s="20">
        <f t="shared" si="105"/>
        <v>13371110.43</v>
      </c>
      <c r="M537" s="17">
        <v>34081430</v>
      </c>
      <c r="N537" s="17">
        <v>0</v>
      </c>
      <c r="O537" s="17">
        <v>0</v>
      </c>
      <c r="P537" s="20">
        <f t="shared" si="106"/>
        <v>34081430</v>
      </c>
      <c r="Q537" s="17">
        <v>28493530</v>
      </c>
      <c r="R537" s="17">
        <v>0</v>
      </c>
      <c r="S537" s="21">
        <f t="shared" si="107"/>
        <v>28493530</v>
      </c>
      <c r="T537" s="20">
        <f t="shared" si="108"/>
        <v>75946070.43</v>
      </c>
      <c r="U537" s="22">
        <f t="shared" si="109"/>
        <v>1.8378625361606178</v>
      </c>
      <c r="V537" s="22">
        <f t="shared" si="110"/>
        <v>0</v>
      </c>
      <c r="W537" s="22">
        <f t="shared" si="111"/>
        <v>1.8378625361606178</v>
      </c>
      <c r="X537" s="23">
        <f t="shared" si="112"/>
        <v>2.19828794030717</v>
      </c>
      <c r="Y537" s="23">
        <f t="shared" si="113"/>
        <v>0.8624506309384442</v>
      </c>
      <c r="Z537" s="24"/>
      <c r="AA537" s="23">
        <f t="shared" si="114"/>
        <v>4.898601107406233</v>
      </c>
      <c r="AB537" s="34">
        <v>134355.5842742484</v>
      </c>
      <c r="AC537" s="26">
        <f t="shared" si="115"/>
        <v>6581.544139120446</v>
      </c>
      <c r="AE537" s="29">
        <f>E537/G537</f>
        <v>3638494285.3790193</v>
      </c>
      <c r="AF537" s="22">
        <f>(L537/AE537)*100</f>
        <v>0.367490213842871</v>
      </c>
      <c r="AG537" s="22">
        <f>(P537/AE537)*100</f>
        <v>0.9366904913648851</v>
      </c>
      <c r="AH537" s="22">
        <f>(Q537/AE537)*100</f>
        <v>0.7831132266580391</v>
      </c>
      <c r="AI537" s="22">
        <f>(S537/AE537)*100</f>
        <v>0.7831132266580391</v>
      </c>
      <c r="AJ537" s="22">
        <f t="shared" si="116"/>
        <v>2.087</v>
      </c>
    </row>
    <row r="538" spans="1:36" ht="12.75">
      <c r="A538" s="13" t="s">
        <v>1117</v>
      </c>
      <c r="B538" s="14" t="s">
        <v>1118</v>
      </c>
      <c r="C538" s="15" t="s">
        <v>1092</v>
      </c>
      <c r="D538" s="16"/>
      <c r="E538" s="35">
        <v>781136336</v>
      </c>
      <c r="F538" s="33">
        <v>43.22</v>
      </c>
      <c r="G538" s="19">
        <f t="shared" si="104"/>
        <v>0.4322</v>
      </c>
      <c r="H538" s="17">
        <v>6172068.16</v>
      </c>
      <c r="I538" s="17">
        <v>0</v>
      </c>
      <c r="J538" s="17">
        <v>0</v>
      </c>
      <c r="K538" s="17">
        <v>277416.99</v>
      </c>
      <c r="L538" s="20">
        <f t="shared" si="105"/>
        <v>6449485.15</v>
      </c>
      <c r="M538" s="17">
        <v>23438800</v>
      </c>
      <c r="N538" s="17">
        <v>0</v>
      </c>
      <c r="O538" s="17">
        <v>0</v>
      </c>
      <c r="P538" s="20">
        <f t="shared" si="106"/>
        <v>23438800</v>
      </c>
      <c r="Q538" s="17">
        <v>25931747</v>
      </c>
      <c r="R538" s="17">
        <v>0</v>
      </c>
      <c r="S538" s="21">
        <f t="shared" si="107"/>
        <v>25931747</v>
      </c>
      <c r="T538" s="20">
        <f t="shared" si="108"/>
        <v>55820032.15</v>
      </c>
      <c r="U538" s="22">
        <f t="shared" si="109"/>
        <v>3.3197466056680787</v>
      </c>
      <c r="V538" s="22">
        <f t="shared" si="110"/>
        <v>0</v>
      </c>
      <c r="W538" s="22">
        <f t="shared" si="111"/>
        <v>3.3197466056680787</v>
      </c>
      <c r="X538" s="23">
        <f t="shared" si="112"/>
        <v>3.000602957484236</v>
      </c>
      <c r="Y538" s="23">
        <f t="shared" si="113"/>
        <v>0.8256542235669344</v>
      </c>
      <c r="Z538" s="24"/>
      <c r="AA538" s="23">
        <f t="shared" si="114"/>
        <v>7.146003786719249</v>
      </c>
      <c r="AB538" s="34">
        <v>119283.14650173947</v>
      </c>
      <c r="AC538" s="26">
        <f t="shared" si="115"/>
        <v>8523.978165932172</v>
      </c>
      <c r="AE538" s="29">
        <f>E538/G538</f>
        <v>1807349227.2096252</v>
      </c>
      <c r="AF538" s="22">
        <f>(L538/AE538)*100</f>
        <v>0.3568477554256291</v>
      </c>
      <c r="AG538" s="22">
        <f>(P538/AE538)*100</f>
        <v>1.2968605982246868</v>
      </c>
      <c r="AH538" s="22">
        <f>(Q538/AE538)*100</f>
        <v>1.4347944829697437</v>
      </c>
      <c r="AI538" s="22">
        <f>(S538/AE538)*100</f>
        <v>1.4347944829697437</v>
      </c>
      <c r="AJ538" s="22">
        <f t="shared" si="116"/>
        <v>3.089</v>
      </c>
    </row>
    <row r="539" spans="1:36" ht="12.75">
      <c r="A539" s="13" t="s">
        <v>1119</v>
      </c>
      <c r="B539" s="14" t="s">
        <v>1120</v>
      </c>
      <c r="C539" s="15" t="s">
        <v>1092</v>
      </c>
      <c r="D539" s="16"/>
      <c r="E539" s="35">
        <v>289431586</v>
      </c>
      <c r="F539" s="33">
        <v>22.3</v>
      </c>
      <c r="G539" s="19">
        <f t="shared" si="104"/>
        <v>0.223</v>
      </c>
      <c r="H539" s="17">
        <v>4617734.79</v>
      </c>
      <c r="I539" s="17">
        <v>0</v>
      </c>
      <c r="J539" s="17">
        <v>0</v>
      </c>
      <c r="K539" s="17">
        <v>205633.02</v>
      </c>
      <c r="L539" s="20">
        <f t="shared" si="105"/>
        <v>4823367.81</v>
      </c>
      <c r="M539" s="17">
        <v>17557877</v>
      </c>
      <c r="N539" s="17">
        <v>0</v>
      </c>
      <c r="O539" s="17">
        <v>0</v>
      </c>
      <c r="P539" s="20">
        <f t="shared" si="106"/>
        <v>17557877</v>
      </c>
      <c r="Q539" s="17">
        <v>10216574.55</v>
      </c>
      <c r="R539" s="17">
        <v>0</v>
      </c>
      <c r="S539" s="21">
        <f t="shared" si="107"/>
        <v>10216574.55</v>
      </c>
      <c r="T539" s="20">
        <f t="shared" si="108"/>
        <v>32597819.36</v>
      </c>
      <c r="U539" s="22">
        <f t="shared" si="109"/>
        <v>3.5298754677037913</v>
      </c>
      <c r="V539" s="22">
        <f t="shared" si="110"/>
        <v>0</v>
      </c>
      <c r="W539" s="22">
        <f t="shared" si="111"/>
        <v>3.5298754677037913</v>
      </c>
      <c r="X539" s="23">
        <f t="shared" si="112"/>
        <v>6.066330645750599</v>
      </c>
      <c r="Y539" s="23">
        <f t="shared" si="113"/>
        <v>1.6664966932807395</v>
      </c>
      <c r="Z539" s="24"/>
      <c r="AA539" s="23">
        <f t="shared" si="114"/>
        <v>11.26270280673513</v>
      </c>
      <c r="AB539" s="34">
        <v>70845.49576783556</v>
      </c>
      <c r="AC539" s="26">
        <f t="shared" si="115"/>
        <v>7979.117640289432</v>
      </c>
      <c r="AE539" s="29">
        <f>E539/G539</f>
        <v>1297899488.7892377</v>
      </c>
      <c r="AF539" s="22">
        <f>(L539/AE539)*100</f>
        <v>0.3716287626016049</v>
      </c>
      <c r="AG539" s="22">
        <f>(P539/AE539)*100</f>
        <v>1.3527917340023834</v>
      </c>
      <c r="AH539" s="22">
        <f>(Q539/AE539)*100</f>
        <v>0.7871622292979453</v>
      </c>
      <c r="AI539" s="22">
        <f>(S539/AE539)*100</f>
        <v>0.7871622292979453</v>
      </c>
      <c r="AJ539" s="22">
        <f t="shared" si="116"/>
        <v>2.512</v>
      </c>
    </row>
    <row r="540" spans="1:36" ht="12.75">
      <c r="A540" s="13" t="s">
        <v>1121</v>
      </c>
      <c r="B540" s="14" t="s">
        <v>1122</v>
      </c>
      <c r="C540" s="15" t="s">
        <v>1092</v>
      </c>
      <c r="D540" s="16"/>
      <c r="E540" s="35">
        <v>994475116</v>
      </c>
      <c r="F540" s="33">
        <v>23.9</v>
      </c>
      <c r="G540" s="19">
        <f t="shared" si="104"/>
        <v>0.239</v>
      </c>
      <c r="H540" s="17">
        <v>14470439.44</v>
      </c>
      <c r="I540" s="17">
        <v>0</v>
      </c>
      <c r="J540" s="17">
        <v>0</v>
      </c>
      <c r="K540" s="17">
        <v>642220.57</v>
      </c>
      <c r="L540" s="20">
        <f t="shared" si="105"/>
        <v>15112660.01</v>
      </c>
      <c r="M540" s="17">
        <v>0</v>
      </c>
      <c r="N540" s="17">
        <v>56180709.66</v>
      </c>
      <c r="O540" s="17">
        <v>0</v>
      </c>
      <c r="P540" s="20">
        <f t="shared" si="106"/>
        <v>56180709.66</v>
      </c>
      <c r="Q540" s="17">
        <v>14350351.65</v>
      </c>
      <c r="R540" s="17">
        <v>198895.02</v>
      </c>
      <c r="S540" s="21">
        <f t="shared" si="107"/>
        <v>14549246.67</v>
      </c>
      <c r="T540" s="20">
        <f t="shared" si="108"/>
        <v>85842616.34</v>
      </c>
      <c r="U540" s="22">
        <f t="shared" si="109"/>
        <v>1.4430076146822362</v>
      </c>
      <c r="V540" s="22">
        <f t="shared" si="110"/>
        <v>0.019999999678222212</v>
      </c>
      <c r="W540" s="22">
        <f t="shared" si="111"/>
        <v>1.4630076143604582</v>
      </c>
      <c r="X540" s="23">
        <f t="shared" si="112"/>
        <v>5.649282597031819</v>
      </c>
      <c r="Y540" s="23">
        <f t="shared" si="113"/>
        <v>1.5196619570318137</v>
      </c>
      <c r="Z540" s="24"/>
      <c r="AA540" s="23">
        <f t="shared" si="114"/>
        <v>8.631952168424093</v>
      </c>
      <c r="AB540" s="34">
        <v>122775.16769336071</v>
      </c>
      <c r="AC540" s="26">
        <f t="shared" si="115"/>
        <v>10597.893749993365</v>
      </c>
      <c r="AE540" s="29">
        <f>E540/G540</f>
        <v>4160983748.953975</v>
      </c>
      <c r="AF540" s="22">
        <f>(L540/AE540)*100</f>
        <v>0.36319920773060343</v>
      </c>
      <c r="AG540" s="22">
        <f>(P540/AE540)*100</f>
        <v>1.3501785406906048</v>
      </c>
      <c r="AH540" s="22">
        <f>(Q540/AE540)*100</f>
        <v>0.3448788199090544</v>
      </c>
      <c r="AI540" s="22">
        <f>(S540/AE540)*100</f>
        <v>0.34965881983214947</v>
      </c>
      <c r="AJ540" s="22">
        <f t="shared" si="116"/>
        <v>2.063</v>
      </c>
    </row>
    <row r="541" spans="1:36" ht="12.75">
      <c r="A541" s="13" t="s">
        <v>1123</v>
      </c>
      <c r="B541" s="14" t="s">
        <v>292</v>
      </c>
      <c r="C541" s="15" t="s">
        <v>1092</v>
      </c>
      <c r="D541" s="16"/>
      <c r="E541" s="35">
        <v>1104264878</v>
      </c>
      <c r="F541" s="33">
        <v>36.42</v>
      </c>
      <c r="G541" s="19">
        <f t="shared" si="104"/>
        <v>0.3642</v>
      </c>
      <c r="H541" s="17">
        <v>10432604.11</v>
      </c>
      <c r="I541" s="17">
        <v>0</v>
      </c>
      <c r="J541" s="17">
        <v>0</v>
      </c>
      <c r="K541" s="17">
        <v>463913.43</v>
      </c>
      <c r="L541" s="20">
        <f t="shared" si="105"/>
        <v>10896517.54</v>
      </c>
      <c r="M541" s="17">
        <v>31490028</v>
      </c>
      <c r="N541" s="17">
        <v>0</v>
      </c>
      <c r="O541" s="17">
        <v>0</v>
      </c>
      <c r="P541" s="20">
        <f t="shared" si="106"/>
        <v>31490028</v>
      </c>
      <c r="Q541" s="17">
        <v>19633483</v>
      </c>
      <c r="R541" s="17">
        <v>0</v>
      </c>
      <c r="S541" s="21">
        <f t="shared" si="107"/>
        <v>19633483</v>
      </c>
      <c r="T541" s="20">
        <f t="shared" si="108"/>
        <v>62020028.54</v>
      </c>
      <c r="U541" s="22">
        <f t="shared" si="109"/>
        <v>1.777968618866098</v>
      </c>
      <c r="V541" s="22">
        <f t="shared" si="110"/>
        <v>0</v>
      </c>
      <c r="W541" s="22">
        <f t="shared" si="111"/>
        <v>1.777968618866098</v>
      </c>
      <c r="X541" s="23">
        <f t="shared" si="112"/>
        <v>2.8516734188841966</v>
      </c>
      <c r="Y541" s="23">
        <f t="shared" si="113"/>
        <v>0.9867666496588511</v>
      </c>
      <c r="Z541" s="24"/>
      <c r="AA541" s="23">
        <f t="shared" si="114"/>
        <v>5.6164086874091455</v>
      </c>
      <c r="AB541" s="34">
        <v>160171.22542869093</v>
      </c>
      <c r="AC541" s="26">
        <f t="shared" si="115"/>
        <v>8995.870619706684</v>
      </c>
      <c r="AE541" s="29">
        <f>E541/G541</f>
        <v>3032028769.9066443</v>
      </c>
      <c r="AF541" s="22">
        <f>(L541/AE541)*100</f>
        <v>0.3593804138057536</v>
      </c>
      <c r="AG541" s="22">
        <f>(P541/AE541)*100</f>
        <v>1.0385794591576245</v>
      </c>
      <c r="AH541" s="22">
        <f>(Q541/AE541)*100</f>
        <v>0.6475361709910329</v>
      </c>
      <c r="AI541" s="22">
        <f>(S541/AE541)*100</f>
        <v>0.6475361709910329</v>
      </c>
      <c r="AJ541" s="22">
        <f t="shared" si="116"/>
        <v>2.046</v>
      </c>
    </row>
    <row r="542" spans="1:36" ht="12.75">
      <c r="A542" s="13" t="s">
        <v>1124</v>
      </c>
      <c r="B542" s="14" t="s">
        <v>1125</v>
      </c>
      <c r="C542" s="15" t="s">
        <v>1092</v>
      </c>
      <c r="D542" s="16"/>
      <c r="E542" s="35">
        <v>3145660056</v>
      </c>
      <c r="F542" s="33">
        <v>43.2</v>
      </c>
      <c r="G542" s="19">
        <f t="shared" si="104"/>
        <v>0.43200000000000005</v>
      </c>
      <c r="H542" s="17">
        <v>25227031.47</v>
      </c>
      <c r="I542" s="17">
        <v>0</v>
      </c>
      <c r="J542" s="17">
        <v>0</v>
      </c>
      <c r="K542" s="17">
        <v>1120556.93</v>
      </c>
      <c r="L542" s="20">
        <f t="shared" si="105"/>
        <v>26347588.4</v>
      </c>
      <c r="M542" s="17">
        <v>56114186.5</v>
      </c>
      <c r="N542" s="17">
        <v>0</v>
      </c>
      <c r="O542" s="17">
        <v>3467648.75</v>
      </c>
      <c r="P542" s="20">
        <f t="shared" si="106"/>
        <v>59581835.25</v>
      </c>
      <c r="Q542" s="17">
        <v>26938152.83</v>
      </c>
      <c r="R542" s="17">
        <v>0</v>
      </c>
      <c r="S542" s="21">
        <f t="shared" si="107"/>
        <v>26938152.83</v>
      </c>
      <c r="T542" s="20">
        <f t="shared" si="108"/>
        <v>112867576.48</v>
      </c>
      <c r="U542" s="22">
        <f t="shared" si="109"/>
        <v>0.8563593125270621</v>
      </c>
      <c r="V542" s="22">
        <f t="shared" si="110"/>
        <v>0</v>
      </c>
      <c r="W542" s="22">
        <f t="shared" si="111"/>
        <v>0.8563593125270621</v>
      </c>
      <c r="X542" s="23">
        <f t="shared" si="112"/>
        <v>1.8940964436495358</v>
      </c>
      <c r="Y542" s="23">
        <f t="shared" si="113"/>
        <v>0.8375853693963172</v>
      </c>
      <c r="Z542" s="24"/>
      <c r="AA542" s="23">
        <f t="shared" si="114"/>
        <v>3.588041125572915</v>
      </c>
      <c r="AB542" s="34">
        <v>407722.54091719334</v>
      </c>
      <c r="AC542" s="26">
        <f t="shared" si="115"/>
        <v>14629.252446339753</v>
      </c>
      <c r="AE542" s="29">
        <f>E542/G542</f>
        <v>7281620499.999999</v>
      </c>
      <c r="AF542" s="22">
        <f>(L542/AE542)*100</f>
        <v>0.36183687957920907</v>
      </c>
      <c r="AG542" s="22">
        <f>(P542/AE542)*100</f>
        <v>0.8182496636565997</v>
      </c>
      <c r="AH542" s="22">
        <f>(Q542/AE542)*100</f>
        <v>0.3699472230116909</v>
      </c>
      <c r="AI542" s="22">
        <f>(S542/AE542)*100</f>
        <v>0.3699472230116909</v>
      </c>
      <c r="AJ542" s="22">
        <f t="shared" si="116"/>
        <v>1.5499999999999998</v>
      </c>
    </row>
    <row r="543" spans="1:36" ht="12.75">
      <c r="A543" s="13" t="s">
        <v>1126</v>
      </c>
      <c r="B543" s="14" t="s">
        <v>607</v>
      </c>
      <c r="C543" s="15" t="s">
        <v>1092</v>
      </c>
      <c r="D543" s="16"/>
      <c r="E543" s="35">
        <v>1056883138</v>
      </c>
      <c r="F543" s="33">
        <v>14.41</v>
      </c>
      <c r="G543" s="19">
        <f t="shared" si="104"/>
        <v>0.1441</v>
      </c>
      <c r="H543" s="17">
        <v>26223049.09</v>
      </c>
      <c r="I543" s="17">
        <v>0</v>
      </c>
      <c r="J543" s="17">
        <v>0</v>
      </c>
      <c r="K543" s="17">
        <v>1166048.57</v>
      </c>
      <c r="L543" s="20">
        <f t="shared" si="105"/>
        <v>27389097.66</v>
      </c>
      <c r="M543" s="17">
        <v>74922558</v>
      </c>
      <c r="N543" s="17">
        <v>0</v>
      </c>
      <c r="O543" s="17">
        <v>0</v>
      </c>
      <c r="P543" s="20">
        <f t="shared" si="106"/>
        <v>74922558</v>
      </c>
      <c r="Q543" s="17">
        <v>59886755</v>
      </c>
      <c r="R543" s="17">
        <v>0</v>
      </c>
      <c r="S543" s="21">
        <f t="shared" si="107"/>
        <v>59886755</v>
      </c>
      <c r="T543" s="20">
        <f t="shared" si="108"/>
        <v>162198410.66</v>
      </c>
      <c r="U543" s="22">
        <f t="shared" si="109"/>
        <v>5.666355422542468</v>
      </c>
      <c r="V543" s="22">
        <f t="shared" si="110"/>
        <v>0</v>
      </c>
      <c r="W543" s="22">
        <f t="shared" si="111"/>
        <v>5.666355422542468</v>
      </c>
      <c r="X543" s="23">
        <f t="shared" si="112"/>
        <v>7.089010630047539</v>
      </c>
      <c r="Y543" s="23">
        <f t="shared" si="113"/>
        <v>2.5914972692089635</v>
      </c>
      <c r="Z543" s="24"/>
      <c r="AA543" s="23">
        <f t="shared" si="114"/>
        <v>15.34686332179897</v>
      </c>
      <c r="AB543" s="34">
        <v>46050.604651162794</v>
      </c>
      <c r="AC543" s="26">
        <f t="shared" si="115"/>
        <v>7067.323354675953</v>
      </c>
      <c r="AE543" s="29">
        <f>E543/G543</f>
        <v>7334372921.582234</v>
      </c>
      <c r="AF543" s="22">
        <f>(L543/AE543)*100</f>
        <v>0.37343475649301167</v>
      </c>
      <c r="AG543" s="22">
        <f>(P543/AE543)*100</f>
        <v>1.0215264317898505</v>
      </c>
      <c r="AH543" s="22">
        <f>(Q543/AE543)*100</f>
        <v>0.8165218163883696</v>
      </c>
      <c r="AI543" s="22">
        <f>(S543/AE543)*100</f>
        <v>0.8165218163883696</v>
      </c>
      <c r="AJ543" s="22">
        <f t="shared" si="116"/>
        <v>2.2119999999999997</v>
      </c>
    </row>
    <row r="544" spans="1:36" ht="12.75">
      <c r="A544" s="13" t="s">
        <v>1127</v>
      </c>
      <c r="B544" s="14" t="s">
        <v>1128</v>
      </c>
      <c r="C544" s="15" t="s">
        <v>1092</v>
      </c>
      <c r="D544" s="16"/>
      <c r="E544" s="35">
        <v>1898477082</v>
      </c>
      <c r="F544" s="33">
        <v>24.89</v>
      </c>
      <c r="G544" s="19">
        <f t="shared" si="104"/>
        <v>0.2489</v>
      </c>
      <c r="H544" s="17">
        <v>26313580.03</v>
      </c>
      <c r="I544" s="17">
        <v>0</v>
      </c>
      <c r="J544" s="17">
        <v>0</v>
      </c>
      <c r="K544" s="17">
        <v>1168919.26</v>
      </c>
      <c r="L544" s="20">
        <f t="shared" si="105"/>
        <v>27482499.290000003</v>
      </c>
      <c r="M544" s="17">
        <v>80348683</v>
      </c>
      <c r="N544" s="17">
        <v>0</v>
      </c>
      <c r="O544" s="17">
        <v>0</v>
      </c>
      <c r="P544" s="20">
        <f t="shared" si="106"/>
        <v>80348683</v>
      </c>
      <c r="Q544" s="17">
        <v>23424705.46</v>
      </c>
      <c r="R544" s="17">
        <v>0</v>
      </c>
      <c r="S544" s="21">
        <f t="shared" si="107"/>
        <v>23424705.46</v>
      </c>
      <c r="T544" s="20">
        <f t="shared" si="108"/>
        <v>131255887.75</v>
      </c>
      <c r="U544" s="22">
        <f t="shared" si="109"/>
        <v>1.2338682242780954</v>
      </c>
      <c r="V544" s="22">
        <f t="shared" si="110"/>
        <v>0</v>
      </c>
      <c r="W544" s="22">
        <f t="shared" si="111"/>
        <v>1.2338682242780954</v>
      </c>
      <c r="X544" s="23">
        <f t="shared" si="112"/>
        <v>4.2322703688029035</v>
      </c>
      <c r="Y544" s="23">
        <f t="shared" si="113"/>
        <v>1.4476076403855163</v>
      </c>
      <c r="Z544" s="24"/>
      <c r="AA544" s="23">
        <f t="shared" si="114"/>
        <v>6.913746233466515</v>
      </c>
      <c r="AB544" s="34">
        <v>184585.74559000766</v>
      </c>
      <c r="AC544" s="26">
        <f t="shared" si="115"/>
        <v>12761.790033245237</v>
      </c>
      <c r="AE544" s="29">
        <f>E544/G544</f>
        <v>7627469192.446766</v>
      </c>
      <c r="AF544" s="22">
        <f>(L544/AE544)*100</f>
        <v>0.360309541691955</v>
      </c>
      <c r="AG544" s="22">
        <f>(P544/AE544)*100</f>
        <v>1.0534120947950425</v>
      </c>
      <c r="AH544" s="22">
        <f>(Q544/AE544)*100</f>
        <v>0.30710980102281793</v>
      </c>
      <c r="AI544" s="22">
        <f>(S544/AE544)*100</f>
        <v>0.30710980102281793</v>
      </c>
      <c r="AJ544" s="22">
        <f t="shared" si="116"/>
        <v>1.7199999999999998</v>
      </c>
    </row>
    <row r="545" spans="1:36" ht="12.75">
      <c r="A545" s="13" t="s">
        <v>1129</v>
      </c>
      <c r="B545" s="14" t="s">
        <v>1130</v>
      </c>
      <c r="C545" s="15" t="s">
        <v>1092</v>
      </c>
      <c r="D545" s="16"/>
      <c r="E545" s="35">
        <v>1385787</v>
      </c>
      <c r="F545" s="33">
        <v>8.36</v>
      </c>
      <c r="G545" s="19">
        <f t="shared" si="104"/>
        <v>0.0836</v>
      </c>
      <c r="H545" s="17">
        <v>56009.77</v>
      </c>
      <c r="I545" s="17">
        <v>0</v>
      </c>
      <c r="J545" s="17">
        <v>0</v>
      </c>
      <c r="K545" s="17">
        <v>2484.89</v>
      </c>
      <c r="L545" s="20">
        <f t="shared" si="105"/>
        <v>58494.659999999996</v>
      </c>
      <c r="M545" s="17">
        <v>1410633</v>
      </c>
      <c r="N545" s="17">
        <v>0</v>
      </c>
      <c r="O545" s="17">
        <v>0</v>
      </c>
      <c r="P545" s="20">
        <f t="shared" si="106"/>
        <v>1410633</v>
      </c>
      <c r="Q545" s="17">
        <v>1179195.1</v>
      </c>
      <c r="R545" s="17">
        <v>0</v>
      </c>
      <c r="S545" s="21">
        <f t="shared" si="107"/>
        <v>1179195.1</v>
      </c>
      <c r="T545" s="20">
        <f t="shared" si="108"/>
        <v>2648322.76</v>
      </c>
      <c r="U545" s="22">
        <f t="shared" si="109"/>
        <v>85.09208846669799</v>
      </c>
      <c r="V545" s="22">
        <f t="shared" si="110"/>
        <v>0</v>
      </c>
      <c r="W545" s="22">
        <f t="shared" si="111"/>
        <v>85.09208846669799</v>
      </c>
      <c r="X545" s="23">
        <f t="shared" si="112"/>
        <v>101.7929162273856</v>
      </c>
      <c r="Y545" s="23">
        <f t="shared" si="113"/>
        <v>4.221042627763141</v>
      </c>
      <c r="Z545" s="24"/>
      <c r="AA545" s="23">
        <f t="shared" si="114"/>
        <v>191.10604732184672</v>
      </c>
      <c r="AB545" s="34">
        <v>1555.878084179971</v>
      </c>
      <c r="AC545" s="26">
        <f t="shared" si="115"/>
        <v>2973.3771078232176</v>
      </c>
      <c r="AE545" s="29">
        <f>E545/G545</f>
        <v>16576399.521531101</v>
      </c>
      <c r="AF545" s="22">
        <f>(L545/AE545)*100</f>
        <v>0.3528791636809986</v>
      </c>
      <c r="AG545" s="22">
        <f>(P545/AE545)*100</f>
        <v>8.509887796609435</v>
      </c>
      <c r="AH545" s="22">
        <f>(Q545/AE545)*100</f>
        <v>7.113698595815952</v>
      </c>
      <c r="AI545" s="22">
        <f>(S545/AE545)*100</f>
        <v>7.113698595815952</v>
      </c>
      <c r="AJ545" s="22">
        <f t="shared" si="116"/>
        <v>15.977</v>
      </c>
    </row>
    <row r="546" spans="1:36" ht="12.75">
      <c r="A546" s="13" t="s">
        <v>1131</v>
      </c>
      <c r="B546" s="14" t="s">
        <v>1132</v>
      </c>
      <c r="C546" s="15" t="s">
        <v>1133</v>
      </c>
      <c r="D546" s="16"/>
      <c r="E546" s="35">
        <v>552339002</v>
      </c>
      <c r="F546" s="33">
        <v>78.28</v>
      </c>
      <c r="G546" s="19">
        <f t="shared" si="104"/>
        <v>0.7828</v>
      </c>
      <c r="H546" s="17">
        <v>3592459.17</v>
      </c>
      <c r="I546" s="17">
        <v>376595.65</v>
      </c>
      <c r="J546" s="17">
        <v>0</v>
      </c>
      <c r="K546" s="17">
        <v>434279.38</v>
      </c>
      <c r="L546" s="20">
        <f t="shared" si="105"/>
        <v>4403334.2</v>
      </c>
      <c r="M546" s="17">
        <v>7222748</v>
      </c>
      <c r="N546" s="17">
        <v>0</v>
      </c>
      <c r="O546" s="17">
        <v>0</v>
      </c>
      <c r="P546" s="20">
        <f t="shared" si="106"/>
        <v>7222748</v>
      </c>
      <c r="Q546" s="17">
        <v>1197581</v>
      </c>
      <c r="R546" s="17">
        <v>110000</v>
      </c>
      <c r="S546" s="21">
        <f t="shared" si="107"/>
        <v>1307581</v>
      </c>
      <c r="T546" s="20">
        <f t="shared" si="108"/>
        <v>12933663.2</v>
      </c>
      <c r="U546" s="22">
        <f t="shared" si="109"/>
        <v>0.21681992321085447</v>
      </c>
      <c r="V546" s="22">
        <f t="shared" si="110"/>
        <v>0.01991530556446202</v>
      </c>
      <c r="W546" s="22">
        <f t="shared" si="111"/>
        <v>0.23673522877531653</v>
      </c>
      <c r="X546" s="23">
        <f t="shared" si="112"/>
        <v>1.307665758500972</v>
      </c>
      <c r="Y546" s="23">
        <f t="shared" si="113"/>
        <v>0.7972158735949629</v>
      </c>
      <c r="Z546" s="24"/>
      <c r="AA546" s="23">
        <f t="shared" si="114"/>
        <v>2.3416168608712518</v>
      </c>
      <c r="AB546" s="34">
        <v>254945.80454096742</v>
      </c>
      <c r="AC546" s="26">
        <f t="shared" si="115"/>
        <v>5969.853945215158</v>
      </c>
      <c r="AE546" s="29">
        <f>E546/G546</f>
        <v>705594024.0163515</v>
      </c>
      <c r="AF546" s="22">
        <f>(L546/AE546)*100</f>
        <v>0.6240605858501371</v>
      </c>
      <c r="AG546" s="22">
        <f>(P546/AE546)*100</f>
        <v>1.0236407557545613</v>
      </c>
      <c r="AH546" s="22">
        <f>(Q546/AE546)*100</f>
        <v>0.1697266358894569</v>
      </c>
      <c r="AI546" s="22">
        <f>(S546/AE546)*100</f>
        <v>0.1853163370853178</v>
      </c>
      <c r="AJ546" s="22">
        <f t="shared" si="116"/>
        <v>1.8330000000000002</v>
      </c>
    </row>
    <row r="547" spans="1:36" ht="12.75">
      <c r="A547" s="13" t="s">
        <v>1134</v>
      </c>
      <c r="B547" s="14" t="s">
        <v>1135</v>
      </c>
      <c r="C547" s="15" t="s">
        <v>1133</v>
      </c>
      <c r="D547" s="16"/>
      <c r="E547" s="35">
        <v>213597129</v>
      </c>
      <c r="F547" s="33">
        <v>91.84</v>
      </c>
      <c r="G547" s="19">
        <f t="shared" si="104"/>
        <v>0.9184</v>
      </c>
      <c r="H547" s="17">
        <v>1176134.72</v>
      </c>
      <c r="I547" s="17">
        <v>0</v>
      </c>
      <c r="J547" s="17">
        <v>0</v>
      </c>
      <c r="K547" s="17">
        <v>143093.31</v>
      </c>
      <c r="L547" s="20">
        <f t="shared" si="105"/>
        <v>1319228.03</v>
      </c>
      <c r="M547" s="17">
        <v>2756804</v>
      </c>
      <c r="N547" s="17">
        <v>0</v>
      </c>
      <c r="O547" s="17">
        <v>0</v>
      </c>
      <c r="P547" s="20">
        <f t="shared" si="106"/>
        <v>2756804</v>
      </c>
      <c r="Q547" s="17">
        <v>1756885</v>
      </c>
      <c r="R547" s="17">
        <v>85438</v>
      </c>
      <c r="S547" s="21">
        <f t="shared" si="107"/>
        <v>1842323</v>
      </c>
      <c r="T547" s="20">
        <f t="shared" si="108"/>
        <v>5918355.03</v>
      </c>
      <c r="U547" s="22">
        <f t="shared" si="109"/>
        <v>0.8225227596575047</v>
      </c>
      <c r="V547" s="22">
        <f t="shared" si="110"/>
        <v>0.03999960130550256</v>
      </c>
      <c r="W547" s="22">
        <f t="shared" si="111"/>
        <v>0.8625223609630072</v>
      </c>
      <c r="X547" s="23">
        <f t="shared" si="112"/>
        <v>1.290655924499809</v>
      </c>
      <c r="Y547" s="23">
        <f t="shared" si="113"/>
        <v>0.617624420410632</v>
      </c>
      <c r="Z547" s="24"/>
      <c r="AA547" s="23">
        <f t="shared" si="114"/>
        <v>2.7708027058734483</v>
      </c>
      <c r="AB547" s="34">
        <v>182074.6287128713</v>
      </c>
      <c r="AC547" s="26">
        <f t="shared" si="115"/>
        <v>5044.928739085271</v>
      </c>
      <c r="AE547" s="29">
        <f>E547/G547</f>
        <v>232575271.12369338</v>
      </c>
      <c r="AF547" s="22">
        <f>(L547/AE547)*100</f>
        <v>0.5672262677051245</v>
      </c>
      <c r="AG547" s="22">
        <f>(P547/AE547)*100</f>
        <v>1.185338401060625</v>
      </c>
      <c r="AH547" s="22">
        <f>(Q547/AE547)*100</f>
        <v>0.7554049024694521</v>
      </c>
      <c r="AI547" s="22">
        <f>(S547/AE547)*100</f>
        <v>0.7921405363084258</v>
      </c>
      <c r="AJ547" s="22">
        <f t="shared" si="116"/>
        <v>2.544</v>
      </c>
    </row>
    <row r="548" spans="1:36" ht="12.75">
      <c r="A548" s="13" t="s">
        <v>1136</v>
      </c>
      <c r="B548" s="14" t="s">
        <v>1137</v>
      </c>
      <c r="C548" s="15" t="s">
        <v>1133</v>
      </c>
      <c r="D548" s="16"/>
      <c r="E548" s="35">
        <v>142936508</v>
      </c>
      <c r="F548" s="33">
        <v>51.43</v>
      </c>
      <c r="G548" s="19">
        <f t="shared" si="104"/>
        <v>0.5143</v>
      </c>
      <c r="H548" s="17">
        <v>1436709.55</v>
      </c>
      <c r="I548" s="17">
        <v>0</v>
      </c>
      <c r="J548" s="17">
        <v>0</v>
      </c>
      <c r="K548" s="17">
        <v>177476.98</v>
      </c>
      <c r="L548" s="20">
        <f t="shared" si="105"/>
        <v>1614186.53</v>
      </c>
      <c r="M548" s="17">
        <v>3325750</v>
      </c>
      <c r="N548" s="17">
        <v>0</v>
      </c>
      <c r="O548" s="17">
        <v>0</v>
      </c>
      <c r="P548" s="20">
        <f t="shared" si="106"/>
        <v>3325750</v>
      </c>
      <c r="Q548" s="17">
        <v>1712970.16</v>
      </c>
      <c r="R548" s="17">
        <v>0</v>
      </c>
      <c r="S548" s="21">
        <f t="shared" si="107"/>
        <v>1712970.16</v>
      </c>
      <c r="T548" s="20">
        <f t="shared" si="108"/>
        <v>6652906.69</v>
      </c>
      <c r="U548" s="22">
        <f t="shared" si="109"/>
        <v>1.1984133262861016</v>
      </c>
      <c r="V548" s="22">
        <f t="shared" si="110"/>
        <v>0</v>
      </c>
      <c r="W548" s="22">
        <f t="shared" si="111"/>
        <v>1.1984133262861016</v>
      </c>
      <c r="X548" s="23">
        <f t="shared" si="112"/>
        <v>2.326732369871524</v>
      </c>
      <c r="Y548" s="23">
        <f t="shared" si="113"/>
        <v>1.1293031798426194</v>
      </c>
      <c r="Z548" s="24"/>
      <c r="AA548" s="23">
        <f t="shared" si="114"/>
        <v>4.654448876000245</v>
      </c>
      <c r="AB548" s="34">
        <v>121378.22966507178</v>
      </c>
      <c r="AC548" s="26">
        <f t="shared" si="115"/>
        <v>5649.48764635493</v>
      </c>
      <c r="AE548" s="29">
        <f>E548/G548</f>
        <v>277924378.7672565</v>
      </c>
      <c r="AF548" s="22">
        <f>(L548/AE548)*100</f>
        <v>0.5808006253930591</v>
      </c>
      <c r="AG548" s="22">
        <f>(P548/AE548)*100</f>
        <v>1.1966384578249245</v>
      </c>
      <c r="AH548" s="22">
        <f>(Q548/AE548)*100</f>
        <v>0.616343973708942</v>
      </c>
      <c r="AI548" s="22">
        <f>(S548/AE548)*100</f>
        <v>0.616343973708942</v>
      </c>
      <c r="AJ548" s="22">
        <f t="shared" si="116"/>
        <v>2.394</v>
      </c>
    </row>
    <row r="549" spans="1:36" ht="12.75">
      <c r="A549" s="13" t="s">
        <v>1138</v>
      </c>
      <c r="B549" s="14" t="s">
        <v>1139</v>
      </c>
      <c r="C549" s="15" t="s">
        <v>1133</v>
      </c>
      <c r="D549" s="16"/>
      <c r="E549" s="35">
        <v>909772507</v>
      </c>
      <c r="F549" s="33">
        <v>99.07</v>
      </c>
      <c r="G549" s="19">
        <f t="shared" si="104"/>
        <v>0.9906999999999999</v>
      </c>
      <c r="H549" s="17">
        <v>4636833.68</v>
      </c>
      <c r="I549" s="17">
        <v>491669.39</v>
      </c>
      <c r="J549" s="17">
        <v>0</v>
      </c>
      <c r="K549" s="17">
        <v>566979.15</v>
      </c>
      <c r="L549" s="20">
        <f t="shared" si="105"/>
        <v>5695482.22</v>
      </c>
      <c r="M549" s="17">
        <v>4727019</v>
      </c>
      <c r="N549" s="17">
        <v>4923655.96</v>
      </c>
      <c r="O549" s="17">
        <v>0</v>
      </c>
      <c r="P549" s="20">
        <f t="shared" si="106"/>
        <v>9650674.96</v>
      </c>
      <c r="Q549" s="17">
        <v>0</v>
      </c>
      <c r="R549" s="17">
        <v>318420</v>
      </c>
      <c r="S549" s="21">
        <f t="shared" si="107"/>
        <v>318420</v>
      </c>
      <c r="T549" s="20">
        <f t="shared" si="108"/>
        <v>15664577.18</v>
      </c>
      <c r="U549" s="22">
        <f t="shared" si="109"/>
        <v>0</v>
      </c>
      <c r="V549" s="22">
        <f t="shared" si="110"/>
        <v>0.03499995851160624</v>
      </c>
      <c r="W549" s="22">
        <f t="shared" si="111"/>
        <v>0.03499995851160624</v>
      </c>
      <c r="X549" s="23">
        <f t="shared" si="112"/>
        <v>1.0607789184379035</v>
      </c>
      <c r="Y549" s="23">
        <f t="shared" si="113"/>
        <v>0.6260336706349822</v>
      </c>
      <c r="Z549" s="24"/>
      <c r="AA549" s="23">
        <f t="shared" si="114"/>
        <v>1.7218125475844919</v>
      </c>
      <c r="AB549" s="34">
        <v>381872.9116368904</v>
      </c>
      <c r="AC549" s="26">
        <f t="shared" si="115"/>
        <v>6575.135708390218</v>
      </c>
      <c r="AE549" s="29">
        <f>E549/G549</f>
        <v>918312816.1905724</v>
      </c>
      <c r="AF549" s="22">
        <f>(L549/AE549)*100</f>
        <v>0.6202115574980768</v>
      </c>
      <c r="AG549" s="22">
        <f>(P549/AE549)*100</f>
        <v>1.0509136744964311</v>
      </c>
      <c r="AH549" s="22">
        <f>(Q549/AE549)*100</f>
        <v>0</v>
      </c>
      <c r="AI549" s="22">
        <f>(S549/AE549)*100</f>
        <v>0.0346744588974483</v>
      </c>
      <c r="AJ549" s="22">
        <f t="shared" si="116"/>
        <v>1.7059999999999997</v>
      </c>
    </row>
    <row r="550" spans="1:36" ht="12.75">
      <c r="A550" s="13" t="s">
        <v>1140</v>
      </c>
      <c r="B550" s="14" t="s">
        <v>496</v>
      </c>
      <c r="C550" s="15" t="s">
        <v>1133</v>
      </c>
      <c r="D550" s="16"/>
      <c r="E550" s="35">
        <v>420174287</v>
      </c>
      <c r="F550" s="33">
        <v>89.75</v>
      </c>
      <c r="G550" s="19">
        <f t="shared" si="104"/>
        <v>0.8975</v>
      </c>
      <c r="H550" s="17">
        <v>2349097.36</v>
      </c>
      <c r="I550" s="17">
        <v>246433.99</v>
      </c>
      <c r="J550" s="17">
        <v>0</v>
      </c>
      <c r="K550" s="17">
        <v>284180.67</v>
      </c>
      <c r="L550" s="20">
        <f t="shared" si="105"/>
        <v>2879712.0199999996</v>
      </c>
      <c r="M550" s="17">
        <v>3936116</v>
      </c>
      <c r="N550" s="17">
        <v>3378514.23</v>
      </c>
      <c r="O550" s="17">
        <v>0</v>
      </c>
      <c r="P550" s="20">
        <f t="shared" si="106"/>
        <v>7314630.23</v>
      </c>
      <c r="Q550" s="17">
        <v>700142</v>
      </c>
      <c r="R550" s="17">
        <v>273113</v>
      </c>
      <c r="S550" s="21">
        <f t="shared" si="107"/>
        <v>973255</v>
      </c>
      <c r="T550" s="20">
        <f t="shared" si="108"/>
        <v>11167597.25</v>
      </c>
      <c r="U550" s="22">
        <f t="shared" si="109"/>
        <v>0.16663132934643382</v>
      </c>
      <c r="V550" s="22">
        <f t="shared" si="110"/>
        <v>0.06499993180210954</v>
      </c>
      <c r="W550" s="22">
        <f t="shared" si="111"/>
        <v>0.23163126114854335</v>
      </c>
      <c r="X550" s="23">
        <f t="shared" si="112"/>
        <v>1.740856224740854</v>
      </c>
      <c r="Y550" s="23">
        <f t="shared" si="113"/>
        <v>0.6853613153153276</v>
      </c>
      <c r="Z550" s="24"/>
      <c r="AA550" s="23">
        <f t="shared" si="114"/>
        <v>2.6578488012047248</v>
      </c>
      <c r="AB550" s="34">
        <v>311129.46509519493</v>
      </c>
      <c r="AC550" s="26">
        <f t="shared" si="115"/>
        <v>8269.35075822731</v>
      </c>
      <c r="AE550" s="29">
        <f>E550/G550</f>
        <v>468160765.45961004</v>
      </c>
      <c r="AF550" s="22">
        <f>(L550/AE550)*100</f>
        <v>0.6151117804955064</v>
      </c>
      <c r="AG550" s="22">
        <f>(P550/AE550)*100</f>
        <v>1.5624184617049164</v>
      </c>
      <c r="AH550" s="22">
        <f>(Q550/AE550)*100</f>
        <v>0.14955161808842432</v>
      </c>
      <c r="AI550" s="22">
        <f>(S550/AE550)*100</f>
        <v>0.20788905688081763</v>
      </c>
      <c r="AJ550" s="22">
        <f t="shared" si="116"/>
        <v>2.3850000000000002</v>
      </c>
    </row>
    <row r="551" spans="1:36" ht="12.75">
      <c r="A551" s="13" t="s">
        <v>1141</v>
      </c>
      <c r="B551" s="14" t="s">
        <v>1142</v>
      </c>
      <c r="C551" s="15" t="s">
        <v>1133</v>
      </c>
      <c r="D551" s="16"/>
      <c r="E551" s="35">
        <v>287832478</v>
      </c>
      <c r="F551" s="33">
        <v>90.01</v>
      </c>
      <c r="G551" s="19">
        <f t="shared" si="104"/>
        <v>0.9001</v>
      </c>
      <c r="H551" s="17">
        <v>1594493.12</v>
      </c>
      <c r="I551" s="17">
        <v>168789.68</v>
      </c>
      <c r="J551" s="17">
        <v>0</v>
      </c>
      <c r="K551" s="17">
        <v>194643.46</v>
      </c>
      <c r="L551" s="20">
        <f t="shared" si="105"/>
        <v>1957926.26</v>
      </c>
      <c r="M551" s="17">
        <v>1952444</v>
      </c>
      <c r="N551" s="17">
        <v>1664034.01</v>
      </c>
      <c r="O551" s="17">
        <v>0</v>
      </c>
      <c r="P551" s="20">
        <f t="shared" si="106"/>
        <v>3616478.01</v>
      </c>
      <c r="Q551" s="17">
        <v>397347</v>
      </c>
      <c r="R551" s="17">
        <v>57136</v>
      </c>
      <c r="S551" s="21">
        <f t="shared" si="107"/>
        <v>454483</v>
      </c>
      <c r="T551" s="20">
        <f t="shared" si="108"/>
        <v>6028887.27</v>
      </c>
      <c r="U551" s="22">
        <f t="shared" si="109"/>
        <v>0.13804800721619748</v>
      </c>
      <c r="V551" s="22">
        <f t="shared" si="110"/>
        <v>0.019850435363308792</v>
      </c>
      <c r="W551" s="22">
        <f t="shared" si="111"/>
        <v>0.15789844257950628</v>
      </c>
      <c r="X551" s="23">
        <f t="shared" si="112"/>
        <v>1.2564523764409936</v>
      </c>
      <c r="Y551" s="23">
        <f t="shared" si="113"/>
        <v>0.6802311794709976</v>
      </c>
      <c r="Z551" s="24"/>
      <c r="AA551" s="23">
        <f t="shared" si="114"/>
        <v>2.0945819984914973</v>
      </c>
      <c r="AB551" s="34">
        <v>327314.875</v>
      </c>
      <c r="AC551" s="26">
        <f t="shared" si="115"/>
        <v>6855.8784501349455</v>
      </c>
      <c r="AE551" s="29">
        <f>E551/G551</f>
        <v>319778333.51849794</v>
      </c>
      <c r="AF551" s="22">
        <f>(L551/AE551)*100</f>
        <v>0.612276084641845</v>
      </c>
      <c r="AG551" s="22">
        <f>(P551/AE551)*100</f>
        <v>1.1309327840345382</v>
      </c>
      <c r="AH551" s="22">
        <f>(Q551/AE551)*100</f>
        <v>0.12425701129529934</v>
      </c>
      <c r="AI551" s="22">
        <f>(S551/AE551)*100</f>
        <v>0.14212438816581358</v>
      </c>
      <c r="AJ551" s="22">
        <f t="shared" si="116"/>
        <v>1.8849999999999998</v>
      </c>
    </row>
    <row r="552" spans="1:36" ht="12.75">
      <c r="A552" s="13" t="s">
        <v>1143</v>
      </c>
      <c r="B552" s="14" t="s">
        <v>425</v>
      </c>
      <c r="C552" s="15" t="s">
        <v>1133</v>
      </c>
      <c r="D552" s="16"/>
      <c r="E552" s="35">
        <v>595657641</v>
      </c>
      <c r="F552" s="33">
        <v>74.5</v>
      </c>
      <c r="G552" s="19">
        <f t="shared" si="104"/>
        <v>0.745</v>
      </c>
      <c r="H552" s="17">
        <v>4037195.57</v>
      </c>
      <c r="I552" s="17">
        <v>434848.26</v>
      </c>
      <c r="J552" s="17">
        <v>0</v>
      </c>
      <c r="K552" s="17">
        <v>501454.64</v>
      </c>
      <c r="L552" s="20">
        <f t="shared" si="105"/>
        <v>4973498.47</v>
      </c>
      <c r="M552" s="17">
        <v>7642213</v>
      </c>
      <c r="N552" s="17">
        <v>0</v>
      </c>
      <c r="O552" s="17">
        <v>0</v>
      </c>
      <c r="P552" s="20">
        <f t="shared" si="106"/>
        <v>7642213</v>
      </c>
      <c r="Q552" s="17">
        <v>2293315.94</v>
      </c>
      <c r="R552" s="17">
        <v>238263.06</v>
      </c>
      <c r="S552" s="21">
        <f t="shared" si="107"/>
        <v>2531579</v>
      </c>
      <c r="T552" s="20">
        <f t="shared" si="108"/>
        <v>15147290.469999999</v>
      </c>
      <c r="U552" s="22">
        <f t="shared" si="109"/>
        <v>0.38500571169538644</v>
      </c>
      <c r="V552" s="22">
        <f t="shared" si="110"/>
        <v>0.04000000060437401</v>
      </c>
      <c r="W552" s="22">
        <f t="shared" si="111"/>
        <v>0.4250057122997605</v>
      </c>
      <c r="X552" s="23">
        <f t="shared" si="112"/>
        <v>1.2829874871025115</v>
      </c>
      <c r="Y552" s="23">
        <f t="shared" si="113"/>
        <v>0.8349592328993559</v>
      </c>
      <c r="Z552" s="24"/>
      <c r="AA552" s="23">
        <f t="shared" si="114"/>
        <v>2.542952432301628</v>
      </c>
      <c r="AB552" s="34">
        <v>269339.42414174974</v>
      </c>
      <c r="AC552" s="26">
        <f t="shared" si="115"/>
        <v>6849.173437359824</v>
      </c>
      <c r="AE552" s="29">
        <f>E552/G552</f>
        <v>799540457.7181208</v>
      </c>
      <c r="AF552" s="22">
        <f>(L552/AE552)*100</f>
        <v>0.6220446285100202</v>
      </c>
      <c r="AG552" s="22">
        <f>(P552/AE552)*100</f>
        <v>0.9558256778913711</v>
      </c>
      <c r="AH552" s="22">
        <f>(Q552/AE552)*100</f>
        <v>0.2868292552130629</v>
      </c>
      <c r="AI552" s="22">
        <f>(S552/AE552)*100</f>
        <v>0.31662925566332156</v>
      </c>
      <c r="AJ552" s="22">
        <f t="shared" si="116"/>
        <v>1.8949999999999998</v>
      </c>
    </row>
    <row r="553" spans="1:36" ht="12.75">
      <c r="A553" s="13" t="s">
        <v>1144</v>
      </c>
      <c r="B553" s="14" t="s">
        <v>1145</v>
      </c>
      <c r="C553" s="15" t="s">
        <v>1133</v>
      </c>
      <c r="D553" s="16"/>
      <c r="E553" s="35">
        <v>612767363</v>
      </c>
      <c r="F553" s="33">
        <v>54.24</v>
      </c>
      <c r="G553" s="19">
        <f t="shared" si="104"/>
        <v>0.5424</v>
      </c>
      <c r="H553" s="17">
        <v>5415225.69</v>
      </c>
      <c r="I553" s="17">
        <v>0</v>
      </c>
      <c r="J553" s="17">
        <v>0</v>
      </c>
      <c r="K553" s="17">
        <v>654918.3</v>
      </c>
      <c r="L553" s="20">
        <f t="shared" si="105"/>
        <v>6070143.99</v>
      </c>
      <c r="M553" s="17">
        <v>14476862</v>
      </c>
      <c r="N553" s="17">
        <v>0</v>
      </c>
      <c r="O553" s="17">
        <v>0</v>
      </c>
      <c r="P553" s="20">
        <f t="shared" si="106"/>
        <v>14476862</v>
      </c>
      <c r="Q553" s="17">
        <v>5465951.9</v>
      </c>
      <c r="R553" s="17">
        <v>0</v>
      </c>
      <c r="S553" s="21">
        <f t="shared" si="107"/>
        <v>5465951.9</v>
      </c>
      <c r="T553" s="20">
        <f t="shared" si="108"/>
        <v>26012957.89</v>
      </c>
      <c r="U553" s="22">
        <f t="shared" si="109"/>
        <v>0.8920109375994949</v>
      </c>
      <c r="V553" s="22">
        <f t="shared" si="110"/>
        <v>0</v>
      </c>
      <c r="W553" s="22">
        <f t="shared" si="111"/>
        <v>0.8920109375994949</v>
      </c>
      <c r="X553" s="23">
        <f t="shared" si="112"/>
        <v>2.362538032235245</v>
      </c>
      <c r="Y553" s="23">
        <f t="shared" si="113"/>
        <v>0.9906115038963001</v>
      </c>
      <c r="Z553" s="24"/>
      <c r="AA553" s="23">
        <f t="shared" si="114"/>
        <v>4.2451604737310396</v>
      </c>
      <c r="AB553" s="34">
        <v>172044.80104257166</v>
      </c>
      <c r="AC553" s="26">
        <f t="shared" si="115"/>
        <v>7303.5778909684595</v>
      </c>
      <c r="AE553" s="29">
        <f>E553/G553</f>
        <v>1129733338.8643067</v>
      </c>
      <c r="AF553" s="22">
        <f>(L553/AE553)*100</f>
        <v>0.5373076797133532</v>
      </c>
      <c r="AG553" s="22">
        <f>(P553/AE553)*100</f>
        <v>1.281440628684397</v>
      </c>
      <c r="AH553" s="22">
        <f>(Q553/AE553)*100</f>
        <v>0.4838267325539661</v>
      </c>
      <c r="AI553" s="22">
        <f>(S553/AE553)*100</f>
        <v>0.4838267325539661</v>
      </c>
      <c r="AJ553" s="22">
        <f t="shared" si="116"/>
        <v>2.302</v>
      </c>
    </row>
    <row r="554" spans="1:36" ht="12.75">
      <c r="A554" s="13" t="s">
        <v>1146</v>
      </c>
      <c r="B554" s="14" t="s">
        <v>1147</v>
      </c>
      <c r="C554" s="15" t="s">
        <v>1133</v>
      </c>
      <c r="D554" s="16"/>
      <c r="E554" s="35">
        <v>157710100</v>
      </c>
      <c r="F554" s="33">
        <v>67.67</v>
      </c>
      <c r="G554" s="19">
        <f t="shared" si="104"/>
        <v>0.6767</v>
      </c>
      <c r="H554" s="17">
        <v>1216059.95</v>
      </c>
      <c r="I554" s="17">
        <v>127738.29</v>
      </c>
      <c r="J554" s="17">
        <v>0</v>
      </c>
      <c r="K554" s="17">
        <v>147304.16</v>
      </c>
      <c r="L554" s="20">
        <f t="shared" si="105"/>
        <v>1491102.4</v>
      </c>
      <c r="M554" s="17">
        <v>1275000</v>
      </c>
      <c r="N554" s="17">
        <v>1270354.07</v>
      </c>
      <c r="O554" s="17">
        <v>0</v>
      </c>
      <c r="P554" s="20">
        <f t="shared" si="106"/>
        <v>2545354.0700000003</v>
      </c>
      <c r="Q554" s="17">
        <v>281621</v>
      </c>
      <c r="R554" s="17">
        <v>47313</v>
      </c>
      <c r="S554" s="21">
        <f t="shared" si="107"/>
        <v>328934</v>
      </c>
      <c r="T554" s="20">
        <f t="shared" si="108"/>
        <v>4365390.470000001</v>
      </c>
      <c r="U554" s="22">
        <f t="shared" si="109"/>
        <v>0.1785687790445888</v>
      </c>
      <c r="V554" s="22">
        <f t="shared" si="110"/>
        <v>0.029999980977756024</v>
      </c>
      <c r="W554" s="22">
        <f t="shared" si="111"/>
        <v>0.20856876002234478</v>
      </c>
      <c r="X554" s="23">
        <f t="shared" si="112"/>
        <v>1.6139448710006525</v>
      </c>
      <c r="Y554" s="23">
        <f t="shared" si="113"/>
        <v>0.9454704549676906</v>
      </c>
      <c r="Z554" s="24"/>
      <c r="AA554" s="23">
        <f t="shared" si="114"/>
        <v>2.767984085990688</v>
      </c>
      <c r="AB554" s="34">
        <v>250674.03035413154</v>
      </c>
      <c r="AC554" s="26">
        <f t="shared" si="115"/>
        <v>6938.617267913828</v>
      </c>
      <c r="AE554" s="29">
        <f>E554/G554</f>
        <v>233057632.62893453</v>
      </c>
      <c r="AF554" s="22">
        <f>(L554/AE554)*100</f>
        <v>0.6397998568766362</v>
      </c>
      <c r="AG554" s="22">
        <f>(P554/AE554)*100</f>
        <v>1.0921564942061417</v>
      </c>
      <c r="AH554" s="22">
        <f>(Q554/AE554)*100</f>
        <v>0.12083749277947323</v>
      </c>
      <c r="AI554" s="22">
        <f>(S554/AE554)*100</f>
        <v>0.14113847990712072</v>
      </c>
      <c r="AJ554" s="22">
        <f t="shared" si="116"/>
        <v>1.8730000000000002</v>
      </c>
    </row>
    <row r="555" spans="1:36" ht="12.75">
      <c r="A555" s="13" t="s">
        <v>1148</v>
      </c>
      <c r="B555" s="14" t="s">
        <v>1149</v>
      </c>
      <c r="C555" s="15" t="s">
        <v>1133</v>
      </c>
      <c r="D555" s="16"/>
      <c r="E555" s="35">
        <v>490188340</v>
      </c>
      <c r="F555" s="33">
        <v>73.58</v>
      </c>
      <c r="G555" s="19">
        <f t="shared" si="104"/>
        <v>0.7358</v>
      </c>
      <c r="H555" s="17">
        <v>3311879</v>
      </c>
      <c r="I555" s="17">
        <v>347270.43</v>
      </c>
      <c r="J555" s="17">
        <v>0</v>
      </c>
      <c r="K555" s="17">
        <v>400462.38</v>
      </c>
      <c r="L555" s="20">
        <f t="shared" si="105"/>
        <v>4059611.81</v>
      </c>
      <c r="M555" s="17">
        <v>5802947</v>
      </c>
      <c r="N555" s="17">
        <v>0</v>
      </c>
      <c r="O555" s="17">
        <v>0</v>
      </c>
      <c r="P555" s="20">
        <f t="shared" si="106"/>
        <v>5802947</v>
      </c>
      <c r="Q555" s="17">
        <v>783683</v>
      </c>
      <c r="R555" s="17">
        <v>245094</v>
      </c>
      <c r="S555" s="21">
        <f t="shared" si="107"/>
        <v>1028777</v>
      </c>
      <c r="T555" s="20">
        <f t="shared" si="108"/>
        <v>10891335.81</v>
      </c>
      <c r="U555" s="22">
        <f t="shared" si="109"/>
        <v>0.15987385583263772</v>
      </c>
      <c r="V555" s="22">
        <f t="shared" si="110"/>
        <v>0.04999996531945251</v>
      </c>
      <c r="W555" s="22">
        <f t="shared" si="111"/>
        <v>0.20987382115209025</v>
      </c>
      <c r="X555" s="23">
        <f t="shared" si="112"/>
        <v>1.1838198762540946</v>
      </c>
      <c r="Y555" s="23">
        <f t="shared" si="113"/>
        <v>0.8281738831241886</v>
      </c>
      <c r="Z555" s="24"/>
      <c r="AA555" s="23">
        <f t="shared" si="114"/>
        <v>2.2218675805303736</v>
      </c>
      <c r="AB555" s="34">
        <v>205781.18628359592</v>
      </c>
      <c r="AC555" s="26">
        <f t="shared" si="115"/>
        <v>4572.185464866034</v>
      </c>
      <c r="AE555" s="29">
        <f>E555/G555</f>
        <v>666197798.3147595</v>
      </c>
      <c r="AF555" s="22">
        <f>(L555/AE555)*100</f>
        <v>0.6093703432027778</v>
      </c>
      <c r="AG555" s="22">
        <f>(P555/AE555)*100</f>
        <v>0.8710546649477627</v>
      </c>
      <c r="AH555" s="22">
        <f>(Q555/AE555)*100</f>
        <v>0.11763518312165483</v>
      </c>
      <c r="AI555" s="22">
        <f>(S555/AE555)*100</f>
        <v>0.15442515760370798</v>
      </c>
      <c r="AJ555" s="22">
        <f t="shared" si="116"/>
        <v>1.634</v>
      </c>
    </row>
    <row r="556" spans="1:36" ht="12.75">
      <c r="A556" s="13" t="s">
        <v>1150</v>
      </c>
      <c r="B556" s="14" t="s">
        <v>1151</v>
      </c>
      <c r="C556" s="15" t="s">
        <v>1133</v>
      </c>
      <c r="D556" s="16"/>
      <c r="E556" s="35">
        <v>310493273</v>
      </c>
      <c r="F556" s="33">
        <v>107.81</v>
      </c>
      <c r="G556" s="19">
        <f t="shared" si="104"/>
        <v>1.0781</v>
      </c>
      <c r="H556" s="17">
        <v>1469638.91</v>
      </c>
      <c r="I556" s="17">
        <v>155807.02</v>
      </c>
      <c r="J556" s="17">
        <v>0</v>
      </c>
      <c r="K556" s="17">
        <v>179672.22</v>
      </c>
      <c r="L556" s="20">
        <f t="shared" si="105"/>
        <v>1805118.15</v>
      </c>
      <c r="M556" s="17">
        <v>3409662</v>
      </c>
      <c r="N556" s="17">
        <v>0</v>
      </c>
      <c r="O556" s="17">
        <v>0</v>
      </c>
      <c r="P556" s="20">
        <f t="shared" si="106"/>
        <v>3409662</v>
      </c>
      <c r="Q556" s="17">
        <v>518167</v>
      </c>
      <c r="R556" s="17">
        <v>62099</v>
      </c>
      <c r="S556" s="21">
        <f t="shared" si="107"/>
        <v>580266</v>
      </c>
      <c r="T556" s="20">
        <f t="shared" si="108"/>
        <v>5795046.15</v>
      </c>
      <c r="U556" s="22">
        <f t="shared" si="109"/>
        <v>0.16688509705651497</v>
      </c>
      <c r="V556" s="22">
        <f t="shared" si="110"/>
        <v>0.02000011124234566</v>
      </c>
      <c r="W556" s="22">
        <f t="shared" si="111"/>
        <v>0.18688520829886063</v>
      </c>
      <c r="X556" s="23">
        <f t="shared" si="112"/>
        <v>1.0981435981062302</v>
      </c>
      <c r="Y556" s="23">
        <f t="shared" si="113"/>
        <v>0.5813710978530604</v>
      </c>
      <c r="Z556" s="24"/>
      <c r="AA556" s="23">
        <f t="shared" si="114"/>
        <v>1.8663999042581512</v>
      </c>
      <c r="AB556" s="34">
        <v>362284.09387222945</v>
      </c>
      <c r="AC556" s="26">
        <f t="shared" si="115"/>
        <v>6761.669981173801</v>
      </c>
      <c r="AE556" s="29">
        <f>E556/G556</f>
        <v>288000438.73481125</v>
      </c>
      <c r="AF556" s="22">
        <f>(L556/AE556)*100</f>
        <v>0.6267761805953844</v>
      </c>
      <c r="AG556" s="22">
        <f>(P556/AE556)*100</f>
        <v>1.1839086131183267</v>
      </c>
      <c r="AH556" s="22">
        <f>(Q556/AE556)*100</f>
        <v>0.1799188231366288</v>
      </c>
      <c r="AI556" s="22">
        <f>(S556/AE556)*100</f>
        <v>0.20148094306700165</v>
      </c>
      <c r="AJ556" s="22">
        <f t="shared" si="116"/>
        <v>2.012</v>
      </c>
    </row>
    <row r="557" spans="1:36" ht="12.75">
      <c r="A557" s="13" t="s">
        <v>1152</v>
      </c>
      <c r="B557" s="14" t="s">
        <v>1153</v>
      </c>
      <c r="C557" s="15" t="s">
        <v>1133</v>
      </c>
      <c r="D557" s="16"/>
      <c r="E557" s="35">
        <v>697273938</v>
      </c>
      <c r="F557" s="33">
        <v>98.57</v>
      </c>
      <c r="G557" s="19">
        <f t="shared" si="104"/>
        <v>0.9856999999999999</v>
      </c>
      <c r="H557" s="17">
        <v>3724999.07</v>
      </c>
      <c r="I557" s="17">
        <v>390593.24</v>
      </c>
      <c r="J557" s="17">
        <v>0</v>
      </c>
      <c r="K557" s="17">
        <v>450421.01</v>
      </c>
      <c r="L557" s="20">
        <f t="shared" si="105"/>
        <v>4566013.319999999</v>
      </c>
      <c r="M557" s="17">
        <v>0</v>
      </c>
      <c r="N557" s="17">
        <v>7472584.89</v>
      </c>
      <c r="O557" s="17">
        <v>0</v>
      </c>
      <c r="P557" s="20">
        <f t="shared" si="106"/>
        <v>7472584.89</v>
      </c>
      <c r="Q557" s="17">
        <v>1732414.15</v>
      </c>
      <c r="R557" s="17">
        <v>0</v>
      </c>
      <c r="S557" s="21">
        <f t="shared" si="107"/>
        <v>1732414.15</v>
      </c>
      <c r="T557" s="20">
        <f t="shared" si="108"/>
        <v>13771012.36</v>
      </c>
      <c r="U557" s="22">
        <f t="shared" si="109"/>
        <v>0.24845531369910456</v>
      </c>
      <c r="V557" s="22">
        <f t="shared" si="110"/>
        <v>0</v>
      </c>
      <c r="W557" s="22">
        <f t="shared" si="111"/>
        <v>0.24845531369910456</v>
      </c>
      <c r="X557" s="23">
        <f t="shared" si="112"/>
        <v>1.0716856722673034</v>
      </c>
      <c r="Y557" s="23">
        <f t="shared" si="113"/>
        <v>0.6548378006349636</v>
      </c>
      <c r="Z557" s="24"/>
      <c r="AA557" s="23">
        <f t="shared" si="114"/>
        <v>1.9749787866013713</v>
      </c>
      <c r="AB557" s="34">
        <v>319930.6990881459</v>
      </c>
      <c r="AC557" s="26">
        <f t="shared" si="115"/>
        <v>6318.563438816349</v>
      </c>
      <c r="AE557" s="29">
        <f>E557/G557</f>
        <v>707389609.4146292</v>
      </c>
      <c r="AF557" s="22">
        <f>(L557/AE557)*100</f>
        <v>0.6454736200858836</v>
      </c>
      <c r="AG557" s="22">
        <f>(P557/AE557)*100</f>
        <v>1.056360567153881</v>
      </c>
      <c r="AH557" s="22">
        <f>(Q557/AE557)*100</f>
        <v>0.24490240271320737</v>
      </c>
      <c r="AI557" s="22">
        <f>(S557/AE557)*100</f>
        <v>0.24490240271320737</v>
      </c>
      <c r="AJ557" s="22">
        <f t="shared" si="116"/>
        <v>1.9460000000000002</v>
      </c>
    </row>
    <row r="558" spans="1:36" ht="12.75">
      <c r="A558" s="13" t="s">
        <v>1154</v>
      </c>
      <c r="B558" s="14" t="s">
        <v>1155</v>
      </c>
      <c r="C558" s="15" t="s">
        <v>1133</v>
      </c>
      <c r="D558" s="16"/>
      <c r="E558" s="35">
        <v>259446249</v>
      </c>
      <c r="F558" s="33">
        <v>65.8</v>
      </c>
      <c r="G558" s="19">
        <f t="shared" si="104"/>
        <v>0.6579999999999999</v>
      </c>
      <c r="H558" s="17">
        <v>2106493.45</v>
      </c>
      <c r="I558" s="17">
        <v>220854.6</v>
      </c>
      <c r="J558" s="17">
        <v>0</v>
      </c>
      <c r="K558" s="17">
        <v>254683.24</v>
      </c>
      <c r="L558" s="20">
        <f t="shared" si="105"/>
        <v>2582031.29</v>
      </c>
      <c r="M558" s="17">
        <v>2714645</v>
      </c>
      <c r="N558" s="17">
        <v>2413058.96</v>
      </c>
      <c r="O558" s="17">
        <v>0</v>
      </c>
      <c r="P558" s="20">
        <f t="shared" si="106"/>
        <v>5127703.96</v>
      </c>
      <c r="Q558" s="17">
        <v>744719</v>
      </c>
      <c r="R558" s="17">
        <v>52089</v>
      </c>
      <c r="S558" s="21">
        <f t="shared" si="107"/>
        <v>796808</v>
      </c>
      <c r="T558" s="20">
        <f t="shared" si="108"/>
        <v>8506543.25</v>
      </c>
      <c r="U558" s="22">
        <f t="shared" si="109"/>
        <v>0.2870417294026864</v>
      </c>
      <c r="V558" s="22">
        <f t="shared" si="110"/>
        <v>0.020076990976269617</v>
      </c>
      <c r="W558" s="22">
        <f t="shared" si="111"/>
        <v>0.30711872037895604</v>
      </c>
      <c r="X558" s="23">
        <f t="shared" si="112"/>
        <v>1.9764031971030733</v>
      </c>
      <c r="Y558" s="23">
        <f t="shared" si="113"/>
        <v>0.9952085643758912</v>
      </c>
      <c r="Z558" s="24"/>
      <c r="AA558" s="23">
        <f t="shared" si="114"/>
        <v>3.27873048185792</v>
      </c>
      <c r="AB558" s="34">
        <v>210086.87615526802</v>
      </c>
      <c r="AC558" s="26">
        <f t="shared" si="115"/>
        <v>6888.18244688587</v>
      </c>
      <c r="AE558" s="29">
        <f>E558/G558</f>
        <v>394295211.2462007</v>
      </c>
      <c r="AF558" s="22">
        <f>(L558/AE558)*100</f>
        <v>0.6548472353593363</v>
      </c>
      <c r="AG558" s="22">
        <f>(P558/AE558)*100</f>
        <v>1.3004733036938219</v>
      </c>
      <c r="AH558" s="22">
        <f>(Q558/AE558)*100</f>
        <v>0.1888734579469676</v>
      </c>
      <c r="AI558" s="22">
        <f>(S558/AE558)*100</f>
        <v>0.20208411800935303</v>
      </c>
      <c r="AJ558" s="22">
        <f t="shared" si="116"/>
        <v>2.157</v>
      </c>
    </row>
    <row r="559" spans="1:36" ht="12.75">
      <c r="A559" s="13" t="s">
        <v>1156</v>
      </c>
      <c r="B559" s="14" t="s">
        <v>1157</v>
      </c>
      <c r="C559" s="15" t="s">
        <v>1133</v>
      </c>
      <c r="D559" s="16"/>
      <c r="E559" s="35">
        <v>270914062</v>
      </c>
      <c r="F559" s="33">
        <v>78.7</v>
      </c>
      <c r="G559" s="19">
        <f t="shared" si="104"/>
        <v>0.787</v>
      </c>
      <c r="H559" s="17">
        <v>1823808.88</v>
      </c>
      <c r="I559" s="17">
        <v>191179.25</v>
      </c>
      <c r="J559" s="17">
        <v>0</v>
      </c>
      <c r="K559" s="17">
        <v>220462.47</v>
      </c>
      <c r="L559" s="20">
        <f t="shared" si="105"/>
        <v>2235450.6</v>
      </c>
      <c r="M559" s="17">
        <v>0</v>
      </c>
      <c r="N559" s="17">
        <v>4627092.11</v>
      </c>
      <c r="O559" s="17">
        <v>0</v>
      </c>
      <c r="P559" s="20">
        <f t="shared" si="106"/>
        <v>4627092.11</v>
      </c>
      <c r="Q559" s="17">
        <v>869623.38</v>
      </c>
      <c r="R559" s="17">
        <v>54183</v>
      </c>
      <c r="S559" s="21">
        <f t="shared" si="107"/>
        <v>923806.38</v>
      </c>
      <c r="T559" s="20">
        <f t="shared" si="108"/>
        <v>7786349.090000001</v>
      </c>
      <c r="U559" s="22">
        <f t="shared" si="109"/>
        <v>0.3209960286225379</v>
      </c>
      <c r="V559" s="22">
        <f t="shared" si="110"/>
        <v>0.02000006924705149</v>
      </c>
      <c r="W559" s="22">
        <f t="shared" si="111"/>
        <v>0.34099609786958934</v>
      </c>
      <c r="X559" s="23">
        <f t="shared" si="112"/>
        <v>1.7079556800562092</v>
      </c>
      <c r="Y559" s="23">
        <f t="shared" si="113"/>
        <v>0.8251511876116641</v>
      </c>
      <c r="Z559" s="24"/>
      <c r="AA559" s="23">
        <f t="shared" si="114"/>
        <v>2.8741029655374626</v>
      </c>
      <c r="AB559" s="34">
        <v>231197.73960216998</v>
      </c>
      <c r="AC559" s="26">
        <f t="shared" si="115"/>
        <v>6644.861090161548</v>
      </c>
      <c r="AE559" s="29">
        <f>E559/G559</f>
        <v>344236419.31385005</v>
      </c>
      <c r="AF559" s="22">
        <f>(L559/AE559)*100</f>
        <v>0.6493939846503798</v>
      </c>
      <c r="AG559" s="22">
        <f>(P559/AE559)*100</f>
        <v>1.3441611202042367</v>
      </c>
      <c r="AH559" s="22">
        <f>(Q559/AE559)*100</f>
        <v>0.2526238745259373</v>
      </c>
      <c r="AI559" s="22">
        <f>(S559/AE559)*100</f>
        <v>0.26836392902336687</v>
      </c>
      <c r="AJ559" s="22">
        <f t="shared" si="116"/>
        <v>2.261</v>
      </c>
    </row>
    <row r="560" spans="1:36" ht="12.75">
      <c r="A560" s="13" t="s">
        <v>1158</v>
      </c>
      <c r="B560" s="14" t="s">
        <v>1159</v>
      </c>
      <c r="C560" s="15" t="s">
        <v>1133</v>
      </c>
      <c r="D560" s="16"/>
      <c r="E560" s="35">
        <v>1029755581</v>
      </c>
      <c r="F560" s="33">
        <v>100.54</v>
      </c>
      <c r="G560" s="19">
        <f t="shared" si="104"/>
        <v>1.0054</v>
      </c>
      <c r="H560" s="17">
        <v>5151433.97</v>
      </c>
      <c r="I560" s="17">
        <v>541089.69</v>
      </c>
      <c r="J560" s="17">
        <v>0</v>
      </c>
      <c r="K560" s="17">
        <v>623969.24</v>
      </c>
      <c r="L560" s="20">
        <f t="shared" si="105"/>
        <v>6316492.9</v>
      </c>
      <c r="M560" s="17">
        <v>11729353</v>
      </c>
      <c r="N560" s="17">
        <v>0</v>
      </c>
      <c r="O560" s="17">
        <v>0</v>
      </c>
      <c r="P560" s="20">
        <f t="shared" si="106"/>
        <v>11729353</v>
      </c>
      <c r="Q560" s="17">
        <v>2207861.93</v>
      </c>
      <c r="R560" s="17">
        <v>308927</v>
      </c>
      <c r="S560" s="21">
        <f t="shared" si="107"/>
        <v>2516788.93</v>
      </c>
      <c r="T560" s="20">
        <f t="shared" si="108"/>
        <v>20562634.83</v>
      </c>
      <c r="U560" s="22">
        <f t="shared" si="109"/>
        <v>0.21440640582456819</v>
      </c>
      <c r="V560" s="22">
        <f t="shared" si="110"/>
        <v>0.030000031628864755</v>
      </c>
      <c r="W560" s="22">
        <f t="shared" si="111"/>
        <v>0.24440643745343293</v>
      </c>
      <c r="X560" s="23">
        <f t="shared" si="112"/>
        <v>1.139042430691133</v>
      </c>
      <c r="Y560" s="23">
        <f t="shared" si="113"/>
        <v>0.613397297042666</v>
      </c>
      <c r="Z560" s="24"/>
      <c r="AA560" s="23">
        <f t="shared" si="114"/>
        <v>1.9968461651872316</v>
      </c>
      <c r="AB560" s="34">
        <v>294839.42062911484</v>
      </c>
      <c r="AC560" s="26">
        <f t="shared" si="115"/>
        <v>5887.489664292731</v>
      </c>
      <c r="AE560" s="29">
        <f>E560/G560</f>
        <v>1024224767.2568132</v>
      </c>
      <c r="AF560" s="22">
        <f>(L560/AE560)*100</f>
        <v>0.6167096424466963</v>
      </c>
      <c r="AG560" s="22">
        <f>(P560/AE560)*100</f>
        <v>1.1451932598168653</v>
      </c>
      <c r="AH560" s="22">
        <f>(Q560/AE560)*100</f>
        <v>0.21556420041602087</v>
      </c>
      <c r="AI560" s="22">
        <f>(S560/AE560)*100</f>
        <v>0.24572623221568152</v>
      </c>
      <c r="AJ560" s="22">
        <f t="shared" si="116"/>
        <v>2.008</v>
      </c>
    </row>
    <row r="561" spans="1:36" ht="12.75">
      <c r="A561" s="13" t="s">
        <v>1160</v>
      </c>
      <c r="B561" s="14" t="s">
        <v>260</v>
      </c>
      <c r="C561" s="15" t="s">
        <v>1133</v>
      </c>
      <c r="D561" s="16"/>
      <c r="E561" s="35">
        <v>662719410</v>
      </c>
      <c r="F561" s="33">
        <v>73.22</v>
      </c>
      <c r="G561" s="19">
        <f t="shared" si="104"/>
        <v>0.7322</v>
      </c>
      <c r="H561" s="17">
        <v>4823086.5</v>
      </c>
      <c r="I561" s="17">
        <v>506520.93</v>
      </c>
      <c r="J561" s="17">
        <v>0</v>
      </c>
      <c r="K561" s="17">
        <v>584105.53</v>
      </c>
      <c r="L561" s="20">
        <f t="shared" si="105"/>
        <v>5913712.96</v>
      </c>
      <c r="M561" s="17">
        <v>4839109</v>
      </c>
      <c r="N561" s="17">
        <v>6001718.6</v>
      </c>
      <c r="O561" s="17">
        <v>0</v>
      </c>
      <c r="P561" s="20">
        <f t="shared" si="106"/>
        <v>10840827.6</v>
      </c>
      <c r="Q561" s="17">
        <v>2834410.85</v>
      </c>
      <c r="R561" s="17">
        <v>132534</v>
      </c>
      <c r="S561" s="21">
        <f t="shared" si="107"/>
        <v>2966944.85</v>
      </c>
      <c r="T561" s="20">
        <f t="shared" si="108"/>
        <v>19721485.41</v>
      </c>
      <c r="U561" s="22">
        <f t="shared" si="109"/>
        <v>0.42769395421812073</v>
      </c>
      <c r="V561" s="22">
        <f t="shared" si="110"/>
        <v>0.01999850887119784</v>
      </c>
      <c r="W561" s="22">
        <f t="shared" si="111"/>
        <v>0.4476924630893186</v>
      </c>
      <c r="X561" s="23">
        <f t="shared" si="112"/>
        <v>1.635809580407491</v>
      </c>
      <c r="Y561" s="23">
        <f t="shared" si="113"/>
        <v>0.8923403888230766</v>
      </c>
      <c r="Z561" s="24"/>
      <c r="AA561" s="23">
        <f t="shared" si="114"/>
        <v>2.975842432319886</v>
      </c>
      <c r="AB561" s="34">
        <v>242545.18072289156</v>
      </c>
      <c r="AC561" s="26">
        <f t="shared" si="115"/>
        <v>7217.76240549876</v>
      </c>
      <c r="AE561" s="29">
        <f>E561/G561</f>
        <v>905107088.2272604</v>
      </c>
      <c r="AF561" s="22">
        <f>(L561/AE561)*100</f>
        <v>0.6533716326962568</v>
      </c>
      <c r="AG561" s="22">
        <f>(P561/AE561)*100</f>
        <v>1.197739774774365</v>
      </c>
      <c r="AH561" s="22">
        <f>(Q561/AE561)*100</f>
        <v>0.313157513278508</v>
      </c>
      <c r="AI561" s="22">
        <f>(S561/AE561)*100</f>
        <v>0.32780042147399907</v>
      </c>
      <c r="AJ561" s="22">
        <f t="shared" si="116"/>
        <v>2.179</v>
      </c>
    </row>
    <row r="562" spans="1:36" ht="12.75">
      <c r="A562" s="13" t="s">
        <v>1161</v>
      </c>
      <c r="B562" s="14" t="s">
        <v>1162</v>
      </c>
      <c r="C562" s="15" t="s">
        <v>1133</v>
      </c>
      <c r="D562" s="16"/>
      <c r="E562" s="35">
        <v>241250525</v>
      </c>
      <c r="F562" s="33">
        <v>103.07</v>
      </c>
      <c r="G562" s="19">
        <f t="shared" si="104"/>
        <v>1.0307</v>
      </c>
      <c r="H562" s="17">
        <v>1180336.84</v>
      </c>
      <c r="I562" s="17">
        <v>125688.04</v>
      </c>
      <c r="J562" s="17">
        <v>0</v>
      </c>
      <c r="K562" s="17">
        <v>144939.87</v>
      </c>
      <c r="L562" s="20">
        <f t="shared" si="105"/>
        <v>1450964.75</v>
      </c>
      <c r="M562" s="17">
        <v>3524499</v>
      </c>
      <c r="N562" s="17">
        <v>0</v>
      </c>
      <c r="O562" s="17">
        <v>0</v>
      </c>
      <c r="P562" s="20">
        <f t="shared" si="106"/>
        <v>3524499</v>
      </c>
      <c r="Q562" s="17">
        <v>516808</v>
      </c>
      <c r="R562" s="17">
        <v>0</v>
      </c>
      <c r="S562" s="21">
        <f t="shared" si="107"/>
        <v>516808</v>
      </c>
      <c r="T562" s="20">
        <f t="shared" si="108"/>
        <v>5492271.75</v>
      </c>
      <c r="U562" s="22">
        <f t="shared" si="109"/>
        <v>0.21422046646323362</v>
      </c>
      <c r="V562" s="22">
        <f t="shared" si="110"/>
        <v>0</v>
      </c>
      <c r="W562" s="22">
        <f t="shared" si="111"/>
        <v>0.21422046646323362</v>
      </c>
      <c r="X562" s="23">
        <f t="shared" si="112"/>
        <v>1.4609290487554378</v>
      </c>
      <c r="Y562" s="23">
        <f t="shared" si="113"/>
        <v>0.6014348569811402</v>
      </c>
      <c r="Z562" s="24"/>
      <c r="AA562" s="23">
        <f t="shared" si="114"/>
        <v>2.276584372199812</v>
      </c>
      <c r="AB562" s="34">
        <v>252013.27231121282</v>
      </c>
      <c r="AC562" s="26">
        <f t="shared" si="115"/>
        <v>5737.294773306427</v>
      </c>
      <c r="AE562" s="29">
        <f>E562/G562</f>
        <v>234064737.5570001</v>
      </c>
      <c r="AF562" s="22">
        <f>(L562/AE562)*100</f>
        <v>0.6198989070904612</v>
      </c>
      <c r="AG562" s="22">
        <f>(P562/AE562)*100</f>
        <v>1.5057795705522299</v>
      </c>
      <c r="AH562" s="22">
        <f>(Q562/AE562)*100</f>
        <v>0.22079703478365487</v>
      </c>
      <c r="AI562" s="22">
        <f>(S562/AE562)*100</f>
        <v>0.22079703478365487</v>
      </c>
      <c r="AJ562" s="22">
        <f t="shared" si="116"/>
        <v>2.347</v>
      </c>
    </row>
    <row r="563" spans="1:36" ht="12.75">
      <c r="A563" s="13" t="s">
        <v>1163</v>
      </c>
      <c r="B563" s="14" t="s">
        <v>1164</v>
      </c>
      <c r="C563" s="15" t="s">
        <v>1133</v>
      </c>
      <c r="D563" s="16"/>
      <c r="E563" s="35">
        <v>559928438</v>
      </c>
      <c r="F563" s="33">
        <v>52.72</v>
      </c>
      <c r="G563" s="19">
        <f t="shared" si="104"/>
        <v>0.5272</v>
      </c>
      <c r="H563" s="17">
        <v>5463710.29</v>
      </c>
      <c r="I563" s="17">
        <v>0</v>
      </c>
      <c r="J563" s="17">
        <v>0</v>
      </c>
      <c r="K563" s="17">
        <v>661041.26</v>
      </c>
      <c r="L563" s="20">
        <f t="shared" si="105"/>
        <v>6124751.55</v>
      </c>
      <c r="M563" s="17">
        <v>7157839</v>
      </c>
      <c r="N563" s="17">
        <v>0</v>
      </c>
      <c r="O563" s="17">
        <v>0</v>
      </c>
      <c r="P563" s="20">
        <f t="shared" si="106"/>
        <v>7157839</v>
      </c>
      <c r="Q563" s="17">
        <v>9688882.08</v>
      </c>
      <c r="R563" s="17">
        <v>0</v>
      </c>
      <c r="S563" s="21">
        <f t="shared" si="107"/>
        <v>9688882.08</v>
      </c>
      <c r="T563" s="20">
        <f t="shared" si="108"/>
        <v>22971472.630000003</v>
      </c>
      <c r="U563" s="22">
        <f t="shared" si="109"/>
        <v>1.730378638135897</v>
      </c>
      <c r="V563" s="22">
        <f t="shared" si="110"/>
        <v>0</v>
      </c>
      <c r="W563" s="22">
        <f t="shared" si="111"/>
        <v>1.730378638135897</v>
      </c>
      <c r="X563" s="23">
        <f t="shared" si="112"/>
        <v>1.2783488950064723</v>
      </c>
      <c r="Y563" s="23">
        <f t="shared" si="113"/>
        <v>1.0938454156529196</v>
      </c>
      <c r="Z563" s="24"/>
      <c r="AA563" s="23">
        <f t="shared" si="114"/>
        <v>4.102572948795289</v>
      </c>
      <c r="AB563" s="34">
        <v>89661.09766407119</v>
      </c>
      <c r="AC563" s="26">
        <f t="shared" si="115"/>
        <v>3678.411938359109</v>
      </c>
      <c r="AE563" s="29">
        <f>E563/G563</f>
        <v>1062079738.2397572</v>
      </c>
      <c r="AF563" s="22">
        <f>(L563/AE563)*100</f>
        <v>0.5766753031322192</v>
      </c>
      <c r="AG563" s="22">
        <f>(P563/AE563)*100</f>
        <v>0.6739455374474121</v>
      </c>
      <c r="AH563" s="22">
        <f>(Q563/AE563)*100</f>
        <v>0.9122556180252449</v>
      </c>
      <c r="AI563" s="22">
        <f>(S563/AE563)*100</f>
        <v>0.9122556180252449</v>
      </c>
      <c r="AJ563" s="22">
        <f t="shared" si="116"/>
        <v>2.163</v>
      </c>
    </row>
    <row r="564" spans="1:36" ht="12.75">
      <c r="A564" s="13" t="s">
        <v>1165</v>
      </c>
      <c r="B564" s="14" t="s">
        <v>1166</v>
      </c>
      <c r="C564" s="15" t="s">
        <v>1133</v>
      </c>
      <c r="D564" s="16"/>
      <c r="E564" s="35">
        <v>346166080</v>
      </c>
      <c r="F564" s="33">
        <v>77.95</v>
      </c>
      <c r="G564" s="19">
        <f t="shared" si="104"/>
        <v>0.7795000000000001</v>
      </c>
      <c r="H564" s="17">
        <v>2340282.62</v>
      </c>
      <c r="I564" s="17">
        <v>245822.97</v>
      </c>
      <c r="J564" s="17">
        <v>0</v>
      </c>
      <c r="K564" s="17">
        <v>283476.05</v>
      </c>
      <c r="L564" s="20">
        <f t="shared" si="105"/>
        <v>2869581.64</v>
      </c>
      <c r="M564" s="17">
        <v>5516508</v>
      </c>
      <c r="N564" s="17">
        <v>0</v>
      </c>
      <c r="O564" s="17">
        <v>0</v>
      </c>
      <c r="P564" s="20">
        <f t="shared" si="106"/>
        <v>5516508</v>
      </c>
      <c r="Q564" s="17">
        <v>3288612</v>
      </c>
      <c r="R564" s="17">
        <v>173083</v>
      </c>
      <c r="S564" s="21">
        <f t="shared" si="107"/>
        <v>3461695</v>
      </c>
      <c r="T564" s="20">
        <f t="shared" si="108"/>
        <v>11847784.64</v>
      </c>
      <c r="U564" s="22">
        <f t="shared" si="109"/>
        <v>0.9500098912059783</v>
      </c>
      <c r="V564" s="22">
        <f t="shared" si="110"/>
        <v>0.04999998844485283</v>
      </c>
      <c r="W564" s="22">
        <f t="shared" si="111"/>
        <v>1.0000098796508312</v>
      </c>
      <c r="X564" s="23">
        <f t="shared" si="112"/>
        <v>1.5936015452467207</v>
      </c>
      <c r="Y564" s="23">
        <f t="shared" si="113"/>
        <v>0.8289609542332975</v>
      </c>
      <c r="Z564" s="24"/>
      <c r="AA564" s="23">
        <f t="shared" si="114"/>
        <v>3.4225723791308496</v>
      </c>
      <c r="AB564" s="34">
        <v>173782.5018615041</v>
      </c>
      <c r="AC564" s="26">
        <f t="shared" si="115"/>
        <v>5947.8319084743935</v>
      </c>
      <c r="AE564" s="29">
        <f>E564/G564</f>
        <v>444087338.0372033</v>
      </c>
      <c r="AF564" s="22">
        <f>(L564/AE564)*100</f>
        <v>0.6461750638248555</v>
      </c>
      <c r="AG564" s="22">
        <f>(P564/AE564)*100</f>
        <v>1.242212404519819</v>
      </c>
      <c r="AH564" s="22">
        <f>(Q564/AE564)*100</f>
        <v>0.7405327101950602</v>
      </c>
      <c r="AI564" s="22">
        <f>(S564/AE564)*100</f>
        <v>0.779507701187823</v>
      </c>
      <c r="AJ564" s="22">
        <f t="shared" si="116"/>
        <v>2.668</v>
      </c>
    </row>
    <row r="565" spans="1:36" ht="12.75">
      <c r="A565" s="13" t="s">
        <v>1167</v>
      </c>
      <c r="B565" s="14" t="s">
        <v>1168</v>
      </c>
      <c r="C565" s="15" t="s">
        <v>1133</v>
      </c>
      <c r="D565" s="16"/>
      <c r="E565" s="35">
        <v>376386626</v>
      </c>
      <c r="F565" s="33">
        <v>64.45</v>
      </c>
      <c r="G565" s="19">
        <f t="shared" si="104"/>
        <v>0.6445000000000001</v>
      </c>
      <c r="H565" s="17">
        <v>2898192.53</v>
      </c>
      <c r="I565" s="17">
        <v>0</v>
      </c>
      <c r="J565" s="17">
        <v>0</v>
      </c>
      <c r="K565" s="17">
        <v>352769.81</v>
      </c>
      <c r="L565" s="20">
        <f t="shared" si="105"/>
        <v>3250962.34</v>
      </c>
      <c r="M565" s="17">
        <v>3999715</v>
      </c>
      <c r="N565" s="17">
        <v>4163247.45</v>
      </c>
      <c r="O565" s="17">
        <v>0</v>
      </c>
      <c r="P565" s="20">
        <f t="shared" si="106"/>
        <v>8162962.45</v>
      </c>
      <c r="Q565" s="17">
        <v>4665738.64</v>
      </c>
      <c r="R565" s="17">
        <v>0</v>
      </c>
      <c r="S565" s="21">
        <f t="shared" si="107"/>
        <v>4665738.64</v>
      </c>
      <c r="T565" s="20">
        <f t="shared" si="108"/>
        <v>16079663.43</v>
      </c>
      <c r="U565" s="22">
        <f t="shared" si="109"/>
        <v>1.2396132906167605</v>
      </c>
      <c r="V565" s="22">
        <f t="shared" si="110"/>
        <v>0</v>
      </c>
      <c r="W565" s="22">
        <f t="shared" si="111"/>
        <v>1.2396132906167605</v>
      </c>
      <c r="X565" s="23">
        <f t="shared" si="112"/>
        <v>2.168770590164381</v>
      </c>
      <c r="Y565" s="23">
        <f t="shared" si="113"/>
        <v>0.8637295045653401</v>
      </c>
      <c r="Z565" s="24"/>
      <c r="AA565" s="23">
        <f t="shared" si="114"/>
        <v>4.272113385346481</v>
      </c>
      <c r="AB565" s="34">
        <v>144830.43659043658</v>
      </c>
      <c r="AC565" s="26">
        <f t="shared" si="115"/>
        <v>6187.320467635789</v>
      </c>
      <c r="AE565" s="29">
        <f>E565/G565</f>
        <v>583997868.1148176</v>
      </c>
      <c r="AF565" s="22">
        <f>(L565/AE565)*100</f>
        <v>0.5566736656923618</v>
      </c>
      <c r="AG565" s="22">
        <f>(P565/AE565)*100</f>
        <v>1.3977726453609434</v>
      </c>
      <c r="AH565" s="22">
        <f>(Q565/AE565)*100</f>
        <v>0.7989307658025022</v>
      </c>
      <c r="AI565" s="22">
        <f>(S565/AE565)*100</f>
        <v>0.7989307658025022</v>
      </c>
      <c r="AJ565" s="22">
        <f t="shared" si="116"/>
        <v>2.754</v>
      </c>
    </row>
    <row r="566" spans="1:36" ht="12.75">
      <c r="A566" s="13" t="s">
        <v>1169</v>
      </c>
      <c r="B566" s="14" t="s">
        <v>215</v>
      </c>
      <c r="C566" s="15" t="s">
        <v>1133</v>
      </c>
      <c r="D566" s="16"/>
      <c r="E566" s="35">
        <v>672684409</v>
      </c>
      <c r="F566" s="33">
        <v>74.46</v>
      </c>
      <c r="G566" s="19">
        <f t="shared" si="104"/>
        <v>0.7445999999999999</v>
      </c>
      <c r="H566" s="17">
        <v>4609969.92</v>
      </c>
      <c r="I566" s="17">
        <v>483865.04</v>
      </c>
      <c r="J566" s="17">
        <v>0</v>
      </c>
      <c r="K566" s="17">
        <v>557979.39</v>
      </c>
      <c r="L566" s="20">
        <f t="shared" si="105"/>
        <v>5651814.35</v>
      </c>
      <c r="M566" s="17">
        <v>4997216</v>
      </c>
      <c r="N566" s="17">
        <v>6352128.72</v>
      </c>
      <c r="O566" s="17">
        <v>0</v>
      </c>
      <c r="P566" s="20">
        <f t="shared" si="106"/>
        <v>11349344.719999999</v>
      </c>
      <c r="Q566" s="17">
        <v>3021983.8</v>
      </c>
      <c r="R566" s="17">
        <v>134536.88</v>
      </c>
      <c r="S566" s="21">
        <f t="shared" si="107"/>
        <v>3156520.6799999997</v>
      </c>
      <c r="T566" s="20">
        <f t="shared" si="108"/>
        <v>20157679.75</v>
      </c>
      <c r="U566" s="22">
        <f t="shared" si="109"/>
        <v>0.44924243219675986</v>
      </c>
      <c r="V566" s="22">
        <f t="shared" si="110"/>
        <v>0.019999999732415383</v>
      </c>
      <c r="W566" s="22">
        <f t="shared" si="111"/>
        <v>0.46924243192917525</v>
      </c>
      <c r="X566" s="23">
        <f t="shared" si="112"/>
        <v>1.6871722561359377</v>
      </c>
      <c r="Y566" s="23">
        <f t="shared" si="113"/>
        <v>0.8401880992606742</v>
      </c>
      <c r="Z566" s="24"/>
      <c r="AA566" s="23">
        <f t="shared" si="114"/>
        <v>2.9966027873257874</v>
      </c>
      <c r="AB566" s="34">
        <v>244982.0600083928</v>
      </c>
      <c r="AC566" s="26">
        <f t="shared" si="115"/>
        <v>7341.139238659631</v>
      </c>
      <c r="AE566" s="29">
        <f>E566/G566</f>
        <v>903417148.8047274</v>
      </c>
      <c r="AF566" s="22">
        <f>(L566/AE566)*100</f>
        <v>0.625604058709498</v>
      </c>
      <c r="AG566" s="22">
        <f>(P566/AE566)*100</f>
        <v>1.2562684619188191</v>
      </c>
      <c r="AH566" s="22">
        <f>(Q566/AE566)*100</f>
        <v>0.3345059150137074</v>
      </c>
      <c r="AI566" s="22">
        <f>(S566/AE566)*100</f>
        <v>0.34939791481446386</v>
      </c>
      <c r="AJ566" s="22">
        <f t="shared" si="116"/>
        <v>2.231</v>
      </c>
    </row>
    <row r="567" spans="1:36" s="85" customFormat="1" ht="12.75">
      <c r="A567" s="69" t="s">
        <v>1170</v>
      </c>
      <c r="B567" s="70" t="s">
        <v>1171</v>
      </c>
      <c r="C567" s="71" t="s">
        <v>1133</v>
      </c>
      <c r="D567" s="72"/>
      <c r="E567" s="73">
        <v>570745908</v>
      </c>
      <c r="F567" s="74">
        <v>78.54</v>
      </c>
      <c r="G567" s="75">
        <f t="shared" si="104"/>
        <v>0.7854000000000001</v>
      </c>
      <c r="H567" s="76">
        <v>3555246.21</v>
      </c>
      <c r="I567" s="76">
        <v>372759.53</v>
      </c>
      <c r="J567" s="76">
        <v>0</v>
      </c>
      <c r="K567" s="76">
        <v>429856.27</v>
      </c>
      <c r="L567" s="77">
        <f t="shared" si="105"/>
        <v>4357862.01</v>
      </c>
      <c r="M567" s="76">
        <v>6679613</v>
      </c>
      <c r="N567" s="76">
        <v>0</v>
      </c>
      <c r="O567" s="76">
        <v>0</v>
      </c>
      <c r="P567" s="77">
        <f t="shared" si="106"/>
        <v>6679613</v>
      </c>
      <c r="Q567" s="76">
        <v>477904.69</v>
      </c>
      <c r="R567" s="76">
        <v>114149.18</v>
      </c>
      <c r="S567" s="78">
        <f t="shared" si="107"/>
        <v>592053.87</v>
      </c>
      <c r="T567" s="77">
        <f t="shared" si="108"/>
        <v>11629528.879999999</v>
      </c>
      <c r="U567" s="79">
        <f t="shared" si="109"/>
        <v>0.083733353722091</v>
      </c>
      <c r="V567" s="79">
        <f t="shared" si="110"/>
        <v>0.019999999719665092</v>
      </c>
      <c r="W567" s="79">
        <f t="shared" si="111"/>
        <v>0.10373335344175609</v>
      </c>
      <c r="X567" s="79">
        <f t="shared" si="112"/>
        <v>1.1703304231136074</v>
      </c>
      <c r="Y567" s="79">
        <f t="shared" si="113"/>
        <v>0.7635380208455212</v>
      </c>
      <c r="Z567" s="80"/>
      <c r="AA567" s="79">
        <f t="shared" si="114"/>
        <v>2.0376017974008844</v>
      </c>
      <c r="AB567" s="81">
        <v>269126.3002364066</v>
      </c>
      <c r="AC567" s="82">
        <f t="shared" si="115"/>
        <v>5483.722330895523</v>
      </c>
      <c r="AD567" s="83"/>
      <c r="AE567" s="84">
        <f>E567/G567</f>
        <v>726694560.7333841</v>
      </c>
      <c r="AF567" s="79">
        <f>(L567/AE567)*100</f>
        <v>0.5996827615720725</v>
      </c>
      <c r="AG567" s="79">
        <f>(P567/AE567)*100</f>
        <v>0.9191775143134273</v>
      </c>
      <c r="AH567" s="79">
        <f>(Q567/AE567)*100</f>
        <v>0.06576417601333027</v>
      </c>
      <c r="AI567" s="79">
        <f>(S567/AE567)*100</f>
        <v>0.08147217579315524</v>
      </c>
      <c r="AJ567" s="79">
        <f t="shared" si="116"/>
        <v>1.6</v>
      </c>
    </row>
    <row r="568" spans="3:36" ht="12.75">
      <c r="C568" s="86" t="s">
        <v>1172</v>
      </c>
      <c r="E568" s="60">
        <f>SUM(E2:E567)</f>
        <v>959281557534</v>
      </c>
      <c r="F568" s="33">
        <v>71.89257815565972</v>
      </c>
      <c r="G568" s="19">
        <f t="shared" si="104"/>
        <v>0.7189257815565973</v>
      </c>
      <c r="H568" s="60">
        <f aca="true" t="shared" si="117" ref="H568:T568">SUM(H2:H567)</f>
        <v>4093026243.6199965</v>
      </c>
      <c r="I568" s="60">
        <f t="shared" si="117"/>
        <v>127520296.57000001</v>
      </c>
      <c r="J568" s="60">
        <f t="shared" si="117"/>
        <v>23868473.000000007</v>
      </c>
      <c r="K568" s="60">
        <f t="shared" si="117"/>
        <v>261648100.95999986</v>
      </c>
      <c r="L568" s="61">
        <f t="shared" si="117"/>
        <v>4506063114.150003</v>
      </c>
      <c r="M568" s="60">
        <f t="shared" si="117"/>
        <v>10371726160.510002</v>
      </c>
      <c r="N568" s="60">
        <f t="shared" si="117"/>
        <v>2357376657.999999</v>
      </c>
      <c r="O568" s="60">
        <f t="shared" si="117"/>
        <v>47261620.199999996</v>
      </c>
      <c r="P568" s="62">
        <f t="shared" si="117"/>
        <v>12776364438.710001</v>
      </c>
      <c r="Q568" s="60">
        <f t="shared" si="117"/>
        <v>6671714361.670005</v>
      </c>
      <c r="R568" s="60">
        <f t="shared" si="117"/>
        <v>94501492.52000001</v>
      </c>
      <c r="S568" s="62">
        <f t="shared" si="117"/>
        <v>6766215854.190005</v>
      </c>
      <c r="T568" s="62">
        <f t="shared" si="117"/>
        <v>24048643407.050003</v>
      </c>
      <c r="U568" s="22">
        <f t="shared" si="109"/>
        <v>0.6954907356731435</v>
      </c>
      <c r="V568" s="22">
        <f t="shared" si="110"/>
        <v>0.009851277946271846</v>
      </c>
      <c r="W568" s="22">
        <f t="shared" si="111"/>
        <v>0.7053420136194153</v>
      </c>
      <c r="X568" s="23">
        <f t="shared" si="112"/>
        <v>1.3318680358615322</v>
      </c>
      <c r="Y568" s="23">
        <f t="shared" si="113"/>
        <v>0.4697331121150314</v>
      </c>
      <c r="Z568" s="24">
        <f>(5959836.15/E568)*100</f>
        <v>0.0006212812185528506</v>
      </c>
      <c r="AA568" s="23">
        <f t="shared" si="114"/>
        <v>2.5063218803774254</v>
      </c>
      <c r="AB568" s="34">
        <v>290502.03847866534</v>
      </c>
      <c r="AC568" s="26">
        <f t="shared" si="115"/>
        <v>7280.916153333237</v>
      </c>
      <c r="AE568" s="29">
        <f>SUM(AE2:AE567)</f>
        <v>1334483398897.792</v>
      </c>
      <c r="AF568" s="22">
        <f>(L568/AE568)*100</f>
        <v>0.3376634822038069</v>
      </c>
      <c r="AG568" s="22">
        <f>(P568/AE568)*100</f>
        <v>0.9574015270075713</v>
      </c>
      <c r="AH568" s="22">
        <f>(Q568/AE568)*100</f>
        <v>0.49994734795355755</v>
      </c>
      <c r="AI568" s="22">
        <f>(Q568/AE568)*100</f>
        <v>0.49994734795355755</v>
      </c>
      <c r="AJ568" s="22">
        <f>(T568/AE568)*100</f>
        <v>1.8020938609586918</v>
      </c>
    </row>
    <row r="569" spans="21:24" ht="12.75">
      <c r="U569" s="22"/>
      <c r="V569" s="22"/>
      <c r="W569" s="22"/>
      <c r="X569" s="22"/>
    </row>
    <row r="571" spans="3:29" ht="12.75">
      <c r="C571" s="65" t="s">
        <v>36</v>
      </c>
      <c r="E571" s="25">
        <f aca="true" t="shared" si="118" ref="E571:E591">SUMIF($C$2:$C$567,$C571,E$2:E$567)</f>
        <v>46360640701</v>
      </c>
      <c r="H571" s="25">
        <f aca="true" t="shared" si="119" ref="H571:T580">SUMIF($C$2:$C$567,$C571,H$2:H$567)</f>
        <v>138827135.56000003</v>
      </c>
      <c r="I571" s="25">
        <f t="shared" si="119"/>
        <v>8226706.000000001</v>
      </c>
      <c r="J571" s="25">
        <f t="shared" si="119"/>
        <v>6258724</v>
      </c>
      <c r="K571" s="25">
        <f t="shared" si="119"/>
        <v>2809312.7600000002</v>
      </c>
      <c r="L571" s="25">
        <f t="shared" si="119"/>
        <v>156121878.32000002</v>
      </c>
      <c r="M571" s="25">
        <f t="shared" si="119"/>
        <v>343928185.5</v>
      </c>
      <c r="N571" s="25">
        <f t="shared" si="119"/>
        <v>54660294.74999999</v>
      </c>
      <c r="O571" s="25">
        <f t="shared" si="119"/>
        <v>5910275</v>
      </c>
      <c r="P571" s="25">
        <f t="shared" si="119"/>
        <v>404498755.25</v>
      </c>
      <c r="Q571" s="25">
        <f t="shared" si="119"/>
        <v>359889980.53000003</v>
      </c>
      <c r="R571" s="25">
        <f t="shared" si="119"/>
        <v>538885</v>
      </c>
      <c r="S571" s="25">
        <f t="shared" si="119"/>
        <v>360428865.53000003</v>
      </c>
      <c r="T571" s="25">
        <f t="shared" si="119"/>
        <v>921049499.1000003</v>
      </c>
      <c r="U571" s="22">
        <f aca="true" t="shared" si="120" ref="U571:U591">(Q571/E571)*100</f>
        <v>0.7762834488226501</v>
      </c>
      <c r="V571" s="22">
        <f aca="true" t="shared" si="121" ref="V571:V591">(R571/$E571)*100</f>
        <v>0.0011623760842208901</v>
      </c>
      <c r="W571" s="22">
        <f aca="true" t="shared" si="122" ref="W571:W591">U571+V571</f>
        <v>0.777445824906871</v>
      </c>
      <c r="X571" s="22">
        <f aca="true" t="shared" si="123" ref="X571:X591">(P571/E571)*100</f>
        <v>0.8725046701981298</v>
      </c>
      <c r="Y571" s="22">
        <f aca="true" t="shared" si="124" ref="Y571:Y591">(L571/E571)*100</f>
        <v>0.33675522158310567</v>
      </c>
      <c r="AA571" s="23">
        <f aca="true" t="shared" si="125" ref="AA571:AA591">((T571/E571)*100)-Z571</f>
        <v>1.9867057166881068</v>
      </c>
      <c r="AB571" s="34">
        <v>246112.6394812175</v>
      </c>
      <c r="AC571" s="26">
        <f aca="true" t="shared" si="126" ref="AC571:AC591">AB571/100*AA571</f>
        <v>4889.533878065338</v>
      </c>
    </row>
    <row r="572" spans="3:29" ht="12.75">
      <c r="C572" s="65" t="s">
        <v>84</v>
      </c>
      <c r="E572" s="25">
        <f t="shared" si="118"/>
        <v>158129983898</v>
      </c>
      <c r="H572" s="25">
        <f t="shared" si="119"/>
        <v>339474761.00000006</v>
      </c>
      <c r="I572" s="25">
        <f t="shared" si="119"/>
        <v>0</v>
      </c>
      <c r="J572" s="25">
        <f t="shared" si="119"/>
        <v>0</v>
      </c>
      <c r="K572" s="25">
        <f t="shared" si="119"/>
        <v>18758007.15000001</v>
      </c>
      <c r="L572" s="25">
        <f t="shared" si="119"/>
        <v>358232768.1499999</v>
      </c>
      <c r="M572" s="25">
        <f t="shared" si="119"/>
        <v>1584921722.78</v>
      </c>
      <c r="N572" s="25">
        <f t="shared" si="119"/>
        <v>223974264.38000003</v>
      </c>
      <c r="O572" s="25">
        <f t="shared" si="119"/>
        <v>334153</v>
      </c>
      <c r="P572" s="25">
        <f t="shared" si="119"/>
        <v>1809230140.16</v>
      </c>
      <c r="Q572" s="25">
        <f t="shared" si="119"/>
        <v>974344091.11</v>
      </c>
      <c r="R572" s="25">
        <f t="shared" si="119"/>
        <v>4788636.619999999</v>
      </c>
      <c r="S572" s="25">
        <f t="shared" si="119"/>
        <v>979132727.7300001</v>
      </c>
      <c r="T572" s="25">
        <f t="shared" si="119"/>
        <v>3146595636.04</v>
      </c>
      <c r="U572" s="22">
        <f t="shared" si="120"/>
        <v>0.6161665656897113</v>
      </c>
      <c r="V572" s="22">
        <f t="shared" si="121"/>
        <v>0.003028291347382199</v>
      </c>
      <c r="W572" s="22">
        <f t="shared" si="122"/>
        <v>0.6191948570370935</v>
      </c>
      <c r="X572" s="22">
        <f t="shared" si="123"/>
        <v>1.1441411018716248</v>
      </c>
      <c r="Y572" s="22">
        <f t="shared" si="124"/>
        <v>0.22654322685637784</v>
      </c>
      <c r="AA572" s="23">
        <f t="shared" si="125"/>
        <v>1.989879185765096</v>
      </c>
      <c r="AB572" s="34">
        <v>489408.27769281366</v>
      </c>
      <c r="AC572" s="26">
        <f t="shared" si="126"/>
        <v>9738.633451220741</v>
      </c>
    </row>
    <row r="573" spans="3:29" ht="12.75">
      <c r="C573" s="65" t="s">
        <v>226</v>
      </c>
      <c r="E573" s="25">
        <f t="shared" si="118"/>
        <v>38865394718</v>
      </c>
      <c r="H573" s="25">
        <f t="shared" si="119"/>
        <v>162218090.46</v>
      </c>
      <c r="I573" s="25">
        <f t="shared" si="119"/>
        <v>11377557</v>
      </c>
      <c r="J573" s="25">
        <f t="shared" si="119"/>
        <v>0</v>
      </c>
      <c r="K573" s="25">
        <f t="shared" si="119"/>
        <v>20950531.639999993</v>
      </c>
      <c r="L573" s="25">
        <f t="shared" si="119"/>
        <v>194546179.1</v>
      </c>
      <c r="M573" s="25">
        <f t="shared" si="119"/>
        <v>507797257.5</v>
      </c>
      <c r="N573" s="25">
        <f t="shared" si="119"/>
        <v>160920723.06</v>
      </c>
      <c r="O573" s="25">
        <f t="shared" si="119"/>
        <v>0</v>
      </c>
      <c r="P573" s="25">
        <f t="shared" si="119"/>
        <v>668717980.5600001</v>
      </c>
      <c r="Q573" s="25">
        <f t="shared" si="119"/>
        <v>199781754.32</v>
      </c>
      <c r="R573" s="25">
        <f t="shared" si="119"/>
        <v>8030188</v>
      </c>
      <c r="S573" s="25">
        <f t="shared" si="119"/>
        <v>207811942.31999996</v>
      </c>
      <c r="T573" s="25">
        <f t="shared" si="119"/>
        <v>1071076101.9800001</v>
      </c>
      <c r="U573" s="22">
        <f t="shared" si="120"/>
        <v>0.514035058101375</v>
      </c>
      <c r="V573" s="22">
        <f t="shared" si="121"/>
        <v>0.020661537231939968</v>
      </c>
      <c r="W573" s="22">
        <f t="shared" si="122"/>
        <v>0.5346965953333149</v>
      </c>
      <c r="X573" s="22">
        <f t="shared" si="123"/>
        <v>1.720599997535319</v>
      </c>
      <c r="Y573" s="22">
        <f t="shared" si="124"/>
        <v>0.5005640120513133</v>
      </c>
      <c r="AA573" s="23">
        <f t="shared" si="125"/>
        <v>2.755860604919947</v>
      </c>
      <c r="AB573" s="34">
        <v>211033.73956145276</v>
      </c>
      <c r="AC573" s="26">
        <f t="shared" si="126"/>
        <v>5815.795691663438</v>
      </c>
    </row>
    <row r="574" spans="3:29" ht="12.75">
      <c r="C574" s="65" t="s">
        <v>306</v>
      </c>
      <c r="E574" s="25">
        <f t="shared" si="118"/>
        <v>26461007128</v>
      </c>
      <c r="H574" s="25">
        <f t="shared" si="119"/>
        <v>242171733.00000003</v>
      </c>
      <c r="I574" s="25">
        <f t="shared" si="119"/>
        <v>8384056.999999999</v>
      </c>
      <c r="J574" s="25">
        <f t="shared" si="119"/>
        <v>0</v>
      </c>
      <c r="K574" s="25">
        <f t="shared" si="119"/>
        <v>8677140.530000001</v>
      </c>
      <c r="L574" s="25">
        <f t="shared" si="119"/>
        <v>259232930.53</v>
      </c>
      <c r="M574" s="25">
        <f t="shared" si="119"/>
        <v>517448242.32</v>
      </c>
      <c r="N574" s="25">
        <f t="shared" si="119"/>
        <v>57203375</v>
      </c>
      <c r="O574" s="25">
        <f t="shared" si="119"/>
        <v>0</v>
      </c>
      <c r="P574" s="25">
        <f t="shared" si="119"/>
        <v>574651617.32</v>
      </c>
      <c r="Q574" s="25">
        <f t="shared" si="119"/>
        <v>254507506.35000002</v>
      </c>
      <c r="R574" s="25">
        <f t="shared" si="119"/>
        <v>2141375.01</v>
      </c>
      <c r="S574" s="25">
        <f t="shared" si="119"/>
        <v>256648881.36</v>
      </c>
      <c r="T574" s="25">
        <f t="shared" si="119"/>
        <v>1090533429.2099998</v>
      </c>
      <c r="U574" s="22">
        <f t="shared" si="120"/>
        <v>0.9618209356842286</v>
      </c>
      <c r="V574" s="22">
        <f t="shared" si="121"/>
        <v>0.008092568055484483</v>
      </c>
      <c r="W574" s="22">
        <f t="shared" si="122"/>
        <v>0.9699135037397131</v>
      </c>
      <c r="X574" s="22">
        <f t="shared" si="123"/>
        <v>2.1716921602425563</v>
      </c>
      <c r="Y574" s="22">
        <f t="shared" si="124"/>
        <v>0.9796790019216233</v>
      </c>
      <c r="AA574" s="23">
        <f t="shared" si="125"/>
        <v>4.121284665903892</v>
      </c>
      <c r="AB574" s="34">
        <v>131727.24406361146</v>
      </c>
      <c r="AC574" s="26">
        <f t="shared" si="126"/>
        <v>5428.854710411414</v>
      </c>
    </row>
    <row r="575" spans="3:29" ht="12.75">
      <c r="C575" s="65" t="s">
        <v>381</v>
      </c>
      <c r="E575" s="25">
        <f t="shared" si="118"/>
        <v>53536989527</v>
      </c>
      <c r="H575" s="25">
        <f t="shared" si="119"/>
        <v>88704655.62</v>
      </c>
      <c r="I575" s="25">
        <f t="shared" si="119"/>
        <v>9533986.57</v>
      </c>
      <c r="J575" s="25">
        <f t="shared" si="119"/>
        <v>0</v>
      </c>
      <c r="K575" s="25">
        <f t="shared" si="119"/>
        <v>5510148.53</v>
      </c>
      <c r="L575" s="25">
        <f t="shared" si="119"/>
        <v>103748790.72</v>
      </c>
      <c r="M575" s="25">
        <f t="shared" si="119"/>
        <v>125069388.5</v>
      </c>
      <c r="N575" s="25">
        <f t="shared" si="119"/>
        <v>18163417</v>
      </c>
      <c r="O575" s="25">
        <f t="shared" si="119"/>
        <v>0</v>
      </c>
      <c r="P575" s="25">
        <f t="shared" si="119"/>
        <v>143232805.5</v>
      </c>
      <c r="Q575" s="25">
        <f t="shared" si="119"/>
        <v>171266795.26999995</v>
      </c>
      <c r="R575" s="25">
        <f t="shared" si="119"/>
        <v>0</v>
      </c>
      <c r="S575" s="25">
        <f t="shared" si="119"/>
        <v>171266795.26999995</v>
      </c>
      <c r="T575" s="25">
        <f t="shared" si="119"/>
        <v>418248391.49</v>
      </c>
      <c r="U575" s="22">
        <f t="shared" si="120"/>
        <v>0.31990367180363394</v>
      </c>
      <c r="V575" s="22">
        <f t="shared" si="121"/>
        <v>0</v>
      </c>
      <c r="W575" s="22">
        <f t="shared" si="122"/>
        <v>0.31990367180363394</v>
      </c>
      <c r="X575" s="22">
        <f t="shared" si="123"/>
        <v>0.26753989487541924</v>
      </c>
      <c r="Y575" s="22">
        <f t="shared" si="124"/>
        <v>0.19378898895253902</v>
      </c>
      <c r="AA575" s="23">
        <f t="shared" si="125"/>
        <v>0.7812325556315923</v>
      </c>
      <c r="AB575" s="34">
        <v>551105.3552418422</v>
      </c>
      <c r="AC575" s="26">
        <f t="shared" si="126"/>
        <v>4305.41445097841</v>
      </c>
    </row>
    <row r="576" spans="3:29" ht="12.75">
      <c r="C576" s="65" t="s">
        <v>414</v>
      </c>
      <c r="E576" s="25">
        <f t="shared" si="118"/>
        <v>5845247545</v>
      </c>
      <c r="H576" s="25">
        <f t="shared" si="119"/>
        <v>82938491</v>
      </c>
      <c r="I576" s="25">
        <f t="shared" si="119"/>
        <v>0</v>
      </c>
      <c r="J576" s="25">
        <f t="shared" si="119"/>
        <v>2202000.0000000005</v>
      </c>
      <c r="K576" s="25">
        <f t="shared" si="119"/>
        <v>980727.63</v>
      </c>
      <c r="L576" s="25">
        <f t="shared" si="119"/>
        <v>86121218.63000001</v>
      </c>
      <c r="M576" s="25">
        <f t="shared" si="119"/>
        <v>58033039.5</v>
      </c>
      <c r="N576" s="25">
        <f t="shared" si="119"/>
        <v>8402700.39</v>
      </c>
      <c r="O576" s="25">
        <f t="shared" si="119"/>
        <v>0</v>
      </c>
      <c r="P576" s="25">
        <f t="shared" si="119"/>
        <v>66435739.89</v>
      </c>
      <c r="Q576" s="25">
        <f t="shared" si="119"/>
        <v>55637067.59</v>
      </c>
      <c r="R576" s="25">
        <f t="shared" si="119"/>
        <v>0</v>
      </c>
      <c r="S576" s="25">
        <f t="shared" si="119"/>
        <v>55637067.59</v>
      </c>
      <c r="T576" s="25">
        <f t="shared" si="119"/>
        <v>208194026.11</v>
      </c>
      <c r="U576" s="22">
        <f t="shared" si="120"/>
        <v>0.9518342407515609</v>
      </c>
      <c r="V576" s="22">
        <f t="shared" si="121"/>
        <v>0</v>
      </c>
      <c r="W576" s="22">
        <f t="shared" si="122"/>
        <v>0.9518342407515609</v>
      </c>
      <c r="X576" s="22">
        <f t="shared" si="123"/>
        <v>1.136577011983502</v>
      </c>
      <c r="Y576" s="22">
        <f t="shared" si="124"/>
        <v>1.4733545152192524</v>
      </c>
      <c r="AA576" s="23">
        <f t="shared" si="125"/>
        <v>3.5617657679543155</v>
      </c>
      <c r="AB576" s="34">
        <v>103235.39271692879</v>
      </c>
      <c r="AC576" s="26">
        <f t="shared" si="126"/>
        <v>3677.0028782047725</v>
      </c>
    </row>
    <row r="577" spans="3:29" ht="12.75">
      <c r="C577" s="66" t="s">
        <v>444</v>
      </c>
      <c r="E577" s="25">
        <f t="shared" si="118"/>
        <v>69051709373</v>
      </c>
      <c r="H577" s="25">
        <f t="shared" si="119"/>
        <v>363575246.0500001</v>
      </c>
      <c r="I577" s="25">
        <f t="shared" si="119"/>
        <v>0</v>
      </c>
      <c r="J577" s="25">
        <f t="shared" si="119"/>
        <v>0</v>
      </c>
      <c r="K577" s="25">
        <f t="shared" si="119"/>
        <v>14500000</v>
      </c>
      <c r="L577" s="25">
        <f t="shared" si="119"/>
        <v>378075246.04999995</v>
      </c>
      <c r="M577" s="25">
        <f t="shared" si="119"/>
        <v>763574115.75</v>
      </c>
      <c r="N577" s="25">
        <f t="shared" si="119"/>
        <v>162054134.33</v>
      </c>
      <c r="O577" s="25">
        <f t="shared" si="119"/>
        <v>11679657.12</v>
      </c>
      <c r="P577" s="25">
        <f t="shared" si="119"/>
        <v>937307907.1999999</v>
      </c>
      <c r="Q577" s="25">
        <f t="shared" si="119"/>
        <v>676296740.51</v>
      </c>
      <c r="R577" s="25">
        <f t="shared" si="119"/>
        <v>1914122.81</v>
      </c>
      <c r="S577" s="25">
        <f t="shared" si="119"/>
        <v>678210863.32</v>
      </c>
      <c r="T577" s="25">
        <f t="shared" si="119"/>
        <v>1993594016.5700002</v>
      </c>
      <c r="U577" s="22">
        <f t="shared" si="120"/>
        <v>0.979406225639998</v>
      </c>
      <c r="V577" s="22">
        <f t="shared" si="121"/>
        <v>0.002772013650900934</v>
      </c>
      <c r="W577" s="22">
        <f t="shared" si="122"/>
        <v>0.982178239290899</v>
      </c>
      <c r="X577" s="22">
        <f t="shared" si="123"/>
        <v>1.357400006040253</v>
      </c>
      <c r="Y577" s="22">
        <f t="shared" si="124"/>
        <v>0.5475248179704464</v>
      </c>
      <c r="AA577" s="23">
        <f t="shared" si="125"/>
        <v>2.8871030633015984</v>
      </c>
      <c r="AB577" s="34">
        <v>329231.55880484404</v>
      </c>
      <c r="AC577" s="26">
        <f t="shared" si="126"/>
        <v>9505.254419610255</v>
      </c>
    </row>
    <row r="578" spans="3:29" ht="12.75">
      <c r="C578" s="65" t="s">
        <v>488</v>
      </c>
      <c r="E578" s="25">
        <f t="shared" si="118"/>
        <v>17090310069</v>
      </c>
      <c r="H578" s="25">
        <f t="shared" si="119"/>
        <v>148099999.99999997</v>
      </c>
      <c r="I578" s="25">
        <f t="shared" si="119"/>
        <v>4543396</v>
      </c>
      <c r="J578" s="25">
        <f t="shared" si="119"/>
        <v>0</v>
      </c>
      <c r="K578" s="25">
        <f t="shared" si="119"/>
        <v>11743696.000000002</v>
      </c>
      <c r="L578" s="25">
        <f t="shared" si="119"/>
        <v>164387092</v>
      </c>
      <c r="M578" s="25">
        <f t="shared" si="119"/>
        <v>315699442.25</v>
      </c>
      <c r="N578" s="25">
        <f t="shared" si="119"/>
        <v>52762509.449999996</v>
      </c>
      <c r="O578" s="25">
        <f t="shared" si="119"/>
        <v>0</v>
      </c>
      <c r="P578" s="25">
        <f t="shared" si="119"/>
        <v>368461951.7</v>
      </c>
      <c r="Q578" s="25">
        <f t="shared" si="119"/>
        <v>157829012.95</v>
      </c>
      <c r="R578" s="25">
        <f t="shared" si="119"/>
        <v>2434005.18</v>
      </c>
      <c r="S578" s="25">
        <f t="shared" si="119"/>
        <v>160263018.13</v>
      </c>
      <c r="T578" s="25">
        <f t="shared" si="119"/>
        <v>693112061.8299998</v>
      </c>
      <c r="U578" s="22">
        <f t="shared" si="120"/>
        <v>0.9234999968566104</v>
      </c>
      <c r="V578" s="22">
        <f t="shared" si="121"/>
        <v>0.014242018840928029</v>
      </c>
      <c r="W578" s="22">
        <f t="shared" si="122"/>
        <v>0.9377420156975385</v>
      </c>
      <c r="X578" s="22">
        <f t="shared" si="123"/>
        <v>2.1559699631684897</v>
      </c>
      <c r="Y578" s="22">
        <f t="shared" si="124"/>
        <v>0.9618730809230936</v>
      </c>
      <c r="AA578" s="23">
        <f t="shared" si="125"/>
        <v>4.055585059789121</v>
      </c>
      <c r="AB578" s="34">
        <v>140899.02843783118</v>
      </c>
      <c r="AC578" s="26">
        <f t="shared" si="126"/>
        <v>5714.279946712706</v>
      </c>
    </row>
    <row r="579" spans="3:29" ht="12.75">
      <c r="C579" s="65" t="s">
        <v>535</v>
      </c>
      <c r="E579" s="25">
        <f t="shared" si="118"/>
        <v>21972209412</v>
      </c>
      <c r="H579" s="25">
        <f t="shared" si="119"/>
        <v>257381953</v>
      </c>
      <c r="I579" s="25">
        <f t="shared" si="119"/>
        <v>0</v>
      </c>
      <c r="J579" s="25">
        <f t="shared" si="119"/>
        <v>0</v>
      </c>
      <c r="K579" s="25">
        <f t="shared" si="119"/>
        <v>6860940.090000001</v>
      </c>
      <c r="L579" s="25">
        <f t="shared" si="119"/>
        <v>264242893.08999994</v>
      </c>
      <c r="M579" s="25">
        <f t="shared" si="119"/>
        <v>360056282.5</v>
      </c>
      <c r="N579" s="25">
        <f t="shared" si="119"/>
        <v>0</v>
      </c>
      <c r="O579" s="25">
        <f t="shared" si="119"/>
        <v>19069664.759999998</v>
      </c>
      <c r="P579" s="25">
        <f t="shared" si="119"/>
        <v>379125947.26</v>
      </c>
      <c r="Q579" s="25">
        <f t="shared" si="119"/>
        <v>542054559.52</v>
      </c>
      <c r="R579" s="25">
        <f t="shared" si="119"/>
        <v>599615</v>
      </c>
      <c r="S579" s="25">
        <f t="shared" si="119"/>
        <v>542654174.52</v>
      </c>
      <c r="T579" s="25">
        <f t="shared" si="119"/>
        <v>1186023014.8700001</v>
      </c>
      <c r="U579" s="22">
        <f t="shared" si="120"/>
        <v>2.4670006978176713</v>
      </c>
      <c r="V579" s="22">
        <f t="shared" si="121"/>
        <v>0.002728969985478673</v>
      </c>
      <c r="W579" s="22">
        <f t="shared" si="122"/>
        <v>2.46972966780315</v>
      </c>
      <c r="X579" s="22">
        <f t="shared" si="123"/>
        <v>1.7254794005965666</v>
      </c>
      <c r="Y579" s="22">
        <f t="shared" si="124"/>
        <v>1.2026232234328023</v>
      </c>
      <c r="AA579" s="23">
        <f t="shared" si="125"/>
        <v>5.397832291832519</v>
      </c>
      <c r="AB579" s="34">
        <v>123867.44917724209</v>
      </c>
      <c r="AC579" s="26">
        <f t="shared" si="126"/>
        <v>6686.157170758407</v>
      </c>
    </row>
    <row r="580" spans="3:29" ht="12.75">
      <c r="C580" s="65" t="s">
        <v>560</v>
      </c>
      <c r="E580" s="25">
        <f t="shared" si="118"/>
        <v>21247162048</v>
      </c>
      <c r="H580" s="25">
        <f t="shared" si="119"/>
        <v>69725999.99999999</v>
      </c>
      <c r="I580" s="25">
        <f t="shared" si="119"/>
        <v>5492825.000000001</v>
      </c>
      <c r="J580" s="25">
        <f t="shared" si="119"/>
        <v>0</v>
      </c>
      <c r="K580" s="25">
        <f t="shared" si="119"/>
        <v>7264000.000000001</v>
      </c>
      <c r="L580" s="25">
        <f t="shared" si="119"/>
        <v>82482825</v>
      </c>
      <c r="M580" s="25">
        <f t="shared" si="119"/>
        <v>208252804.05</v>
      </c>
      <c r="N580" s="25">
        <f t="shared" si="119"/>
        <v>117786777.07000001</v>
      </c>
      <c r="O580" s="25">
        <f t="shared" si="119"/>
        <v>0</v>
      </c>
      <c r="P580" s="25">
        <f t="shared" si="119"/>
        <v>326039581.12</v>
      </c>
      <c r="Q580" s="25">
        <f t="shared" si="119"/>
        <v>56191011.96</v>
      </c>
      <c r="R580" s="25">
        <f t="shared" si="119"/>
        <v>5277307.78</v>
      </c>
      <c r="S580" s="25">
        <f t="shared" si="119"/>
        <v>61468319.74</v>
      </c>
      <c r="T580" s="25">
        <f t="shared" si="119"/>
        <v>469990725.85999995</v>
      </c>
      <c r="U580" s="22">
        <f t="shared" si="120"/>
        <v>0.2644636108721601</v>
      </c>
      <c r="V580" s="22">
        <f t="shared" si="121"/>
        <v>0.024837706645611784</v>
      </c>
      <c r="W580" s="22">
        <f t="shared" si="122"/>
        <v>0.2893013175177719</v>
      </c>
      <c r="X580" s="22">
        <f t="shared" si="123"/>
        <v>1.5345088458563818</v>
      </c>
      <c r="Y580" s="22">
        <f t="shared" si="124"/>
        <v>0.388206315806605</v>
      </c>
      <c r="AA580" s="23">
        <f t="shared" si="125"/>
        <v>2.2120164791807584</v>
      </c>
      <c r="AB580" s="34">
        <v>398669.25826778694</v>
      </c>
      <c r="AC580" s="26">
        <f t="shared" si="126"/>
        <v>8818.629690311145</v>
      </c>
    </row>
    <row r="581" spans="3:29" ht="12.75">
      <c r="C581" s="65" t="s">
        <v>612</v>
      </c>
      <c r="E581" s="25">
        <f t="shared" si="118"/>
        <v>31290457753</v>
      </c>
      <c r="H581" s="25">
        <f aca="true" t="shared" si="127" ref="H581:T591">SUMIF($C$2:$C$567,$C581,H$2:H$567)</f>
        <v>219013335</v>
      </c>
      <c r="I581" s="25">
        <f t="shared" si="127"/>
        <v>11985678</v>
      </c>
      <c r="J581" s="25">
        <f t="shared" si="127"/>
        <v>0</v>
      </c>
      <c r="K581" s="25">
        <f t="shared" si="127"/>
        <v>14582155</v>
      </c>
      <c r="L581" s="25">
        <f t="shared" si="127"/>
        <v>245581168.00000003</v>
      </c>
      <c r="M581" s="25">
        <f t="shared" si="127"/>
        <v>257639302</v>
      </c>
      <c r="N581" s="25">
        <f t="shared" si="127"/>
        <v>265358499.43</v>
      </c>
      <c r="O581" s="25">
        <f t="shared" si="127"/>
        <v>751135</v>
      </c>
      <c r="P581" s="25">
        <f t="shared" si="127"/>
        <v>523748936.43</v>
      </c>
      <c r="Q581" s="25">
        <f t="shared" si="127"/>
        <v>243413512.20999998</v>
      </c>
      <c r="R581" s="25">
        <f t="shared" si="127"/>
        <v>6014048.43</v>
      </c>
      <c r="S581" s="25">
        <f t="shared" si="127"/>
        <v>249427560.64000002</v>
      </c>
      <c r="T581" s="25">
        <f t="shared" si="127"/>
        <v>1018757665.07</v>
      </c>
      <c r="U581" s="22">
        <f t="shared" si="120"/>
        <v>0.7779161114594513</v>
      </c>
      <c r="V581" s="22">
        <f t="shared" si="121"/>
        <v>0.019220071746708138</v>
      </c>
      <c r="W581" s="22">
        <f t="shared" si="122"/>
        <v>0.7971361832061594</v>
      </c>
      <c r="X581" s="22">
        <f t="shared" si="123"/>
        <v>1.6738295763020123</v>
      </c>
      <c r="Y581" s="22">
        <f t="shared" si="124"/>
        <v>0.7848436412741667</v>
      </c>
      <c r="AA581" s="23">
        <f t="shared" si="125"/>
        <v>3.255809400782338</v>
      </c>
      <c r="AB581" s="34">
        <v>213648.63253778243</v>
      </c>
      <c r="AC581" s="26">
        <f t="shared" si="126"/>
        <v>6955.992262808034</v>
      </c>
    </row>
    <row r="582" spans="3:29" ht="12.75">
      <c r="C582" s="65" t="s">
        <v>636</v>
      </c>
      <c r="E582" s="25">
        <f t="shared" si="118"/>
        <v>48574338147</v>
      </c>
      <c r="H582" s="25">
        <f t="shared" si="127"/>
        <v>297484000</v>
      </c>
      <c r="I582" s="25">
        <f t="shared" si="127"/>
        <v>0</v>
      </c>
      <c r="J582" s="25">
        <f t="shared" si="127"/>
        <v>0</v>
      </c>
      <c r="K582" s="25">
        <f t="shared" si="127"/>
        <v>33738692</v>
      </c>
      <c r="L582" s="25">
        <f t="shared" si="127"/>
        <v>331222692</v>
      </c>
      <c r="M582" s="25">
        <f t="shared" si="127"/>
        <v>1173582580.37</v>
      </c>
      <c r="N582" s="25">
        <f t="shared" si="127"/>
        <v>53587325.82</v>
      </c>
      <c r="O582" s="25">
        <f t="shared" si="127"/>
        <v>592773.57</v>
      </c>
      <c r="P582" s="25">
        <f t="shared" si="127"/>
        <v>1227762679.7600002</v>
      </c>
      <c r="Q582" s="25">
        <f t="shared" si="127"/>
        <v>534438173.6199999</v>
      </c>
      <c r="R582" s="25">
        <f t="shared" si="127"/>
        <v>6573333.66</v>
      </c>
      <c r="S582" s="25">
        <f t="shared" si="127"/>
        <v>541011507.28</v>
      </c>
      <c r="T582" s="25">
        <f t="shared" si="127"/>
        <v>2099996879.04</v>
      </c>
      <c r="U582" s="22">
        <f t="shared" si="120"/>
        <v>1.1002479786809145</v>
      </c>
      <c r="V582" s="22">
        <f t="shared" si="121"/>
        <v>0.0135325233667769</v>
      </c>
      <c r="W582" s="22">
        <f t="shared" si="122"/>
        <v>1.1137805020476914</v>
      </c>
      <c r="X582" s="22">
        <f t="shared" si="123"/>
        <v>2.5275952830163844</v>
      </c>
      <c r="Y582" s="22">
        <f t="shared" si="124"/>
        <v>0.6818882245963379</v>
      </c>
      <c r="AA582" s="23">
        <f t="shared" si="125"/>
        <v>4.323264009660414</v>
      </c>
      <c r="AB582" s="34">
        <v>154232.09672929381</v>
      </c>
      <c r="AC582" s="26">
        <f t="shared" si="126"/>
        <v>6667.860729242196</v>
      </c>
    </row>
    <row r="583" spans="3:29" ht="12.75">
      <c r="C583" s="65" t="s">
        <v>686</v>
      </c>
      <c r="E583" s="25">
        <f t="shared" si="118"/>
        <v>106234752288</v>
      </c>
      <c r="H583" s="25">
        <f t="shared" si="127"/>
        <v>294784152.00000006</v>
      </c>
      <c r="I583" s="25">
        <f t="shared" si="127"/>
        <v>12150000</v>
      </c>
      <c r="J583" s="25">
        <f t="shared" si="127"/>
        <v>2005813.9999999998</v>
      </c>
      <c r="K583" s="25">
        <f t="shared" si="127"/>
        <v>19353090.479999997</v>
      </c>
      <c r="L583" s="25">
        <f t="shared" si="127"/>
        <v>328293056.4800001</v>
      </c>
      <c r="M583" s="25">
        <f t="shared" si="127"/>
        <v>841689069.8800001</v>
      </c>
      <c r="N583" s="25">
        <f t="shared" si="127"/>
        <v>311192559.16999996</v>
      </c>
      <c r="O583" s="25">
        <f t="shared" si="127"/>
        <v>0</v>
      </c>
      <c r="P583" s="25">
        <f t="shared" si="127"/>
        <v>1152881629.05</v>
      </c>
      <c r="Q583" s="25">
        <f t="shared" si="127"/>
        <v>437737532.8800001</v>
      </c>
      <c r="R583" s="25">
        <f t="shared" si="127"/>
        <v>12756331.51</v>
      </c>
      <c r="S583" s="25">
        <f t="shared" si="127"/>
        <v>450493864.39</v>
      </c>
      <c r="T583" s="25">
        <f t="shared" si="127"/>
        <v>1931668549.92</v>
      </c>
      <c r="U583" s="22">
        <f t="shared" si="120"/>
        <v>0.4120473982876184</v>
      </c>
      <c r="V583" s="22">
        <f t="shared" si="121"/>
        <v>0.012007682265232638</v>
      </c>
      <c r="W583" s="22">
        <f t="shared" si="122"/>
        <v>0.424055080552851</v>
      </c>
      <c r="X583" s="22">
        <f t="shared" si="123"/>
        <v>1.0852208003691335</v>
      </c>
      <c r="Y583" s="22">
        <f t="shared" si="124"/>
        <v>0.30902604788874083</v>
      </c>
      <c r="AA583" s="23">
        <f t="shared" si="125"/>
        <v>1.8183019288107252</v>
      </c>
      <c r="AB583" s="34">
        <v>425422.77475700126</v>
      </c>
      <c r="AC583" s="26">
        <f t="shared" si="126"/>
        <v>7735.470519006662</v>
      </c>
    </row>
    <row r="584" spans="3:29" ht="12.75">
      <c r="C584" s="65" t="s">
        <v>793</v>
      </c>
      <c r="E584" s="25">
        <f t="shared" si="118"/>
        <v>79098518942</v>
      </c>
      <c r="H584" s="25">
        <f t="shared" si="127"/>
        <v>201365439.61</v>
      </c>
      <c r="I584" s="25">
        <f t="shared" si="127"/>
        <v>0</v>
      </c>
      <c r="J584" s="25">
        <f t="shared" si="127"/>
        <v>0</v>
      </c>
      <c r="K584" s="25">
        <f t="shared" si="127"/>
        <v>33692571.25</v>
      </c>
      <c r="L584" s="25">
        <f t="shared" si="127"/>
        <v>235058010.86000004</v>
      </c>
      <c r="M584" s="25">
        <f t="shared" si="127"/>
        <v>825903286.3</v>
      </c>
      <c r="N584" s="25">
        <f t="shared" si="127"/>
        <v>250108333.94000003</v>
      </c>
      <c r="O584" s="25">
        <f t="shared" si="127"/>
        <v>0</v>
      </c>
      <c r="P584" s="25">
        <f t="shared" si="127"/>
        <v>1076011620.24</v>
      </c>
      <c r="Q584" s="25">
        <f t="shared" si="127"/>
        <v>410489390.01000005</v>
      </c>
      <c r="R584" s="25">
        <f t="shared" si="127"/>
        <v>11273262.200000001</v>
      </c>
      <c r="S584" s="25">
        <f t="shared" si="127"/>
        <v>421762652.21000004</v>
      </c>
      <c r="T584" s="25">
        <f t="shared" si="127"/>
        <v>1732832283.31</v>
      </c>
      <c r="U584" s="22">
        <f t="shared" si="120"/>
        <v>0.5189596410913796</v>
      </c>
      <c r="V584" s="22">
        <f t="shared" si="121"/>
        <v>0.014252178613187769</v>
      </c>
      <c r="W584" s="22">
        <f t="shared" si="122"/>
        <v>0.5332118197045673</v>
      </c>
      <c r="X584" s="22">
        <f t="shared" si="123"/>
        <v>1.3603435748638977</v>
      </c>
      <c r="Y584" s="22">
        <f t="shared" si="124"/>
        <v>0.2971711910716803</v>
      </c>
      <c r="AA584" s="23">
        <f t="shared" si="125"/>
        <v>2.190726585640145</v>
      </c>
      <c r="AB584" s="34">
        <v>407161.11051277607</v>
      </c>
      <c r="AC584" s="26">
        <f t="shared" si="126"/>
        <v>8919.786694391038</v>
      </c>
    </row>
    <row r="585" spans="3:29" ht="12.75">
      <c r="C585" s="65" t="s">
        <v>871</v>
      </c>
      <c r="E585" s="25">
        <f t="shared" si="118"/>
        <v>89288166049</v>
      </c>
      <c r="H585" s="25">
        <f t="shared" si="127"/>
        <v>278876987</v>
      </c>
      <c r="I585" s="25">
        <f t="shared" si="127"/>
        <v>32116696.000000007</v>
      </c>
      <c r="J585" s="25">
        <f t="shared" si="127"/>
        <v>11370000.000000004</v>
      </c>
      <c r="K585" s="25">
        <f t="shared" si="127"/>
        <v>13188775.000000002</v>
      </c>
      <c r="L585" s="25">
        <f t="shared" si="127"/>
        <v>335552458.00000006</v>
      </c>
      <c r="M585" s="25">
        <f t="shared" si="127"/>
        <v>481093113.81</v>
      </c>
      <c r="N585" s="25">
        <f t="shared" si="127"/>
        <v>203992683.76000005</v>
      </c>
      <c r="O585" s="25">
        <f t="shared" si="127"/>
        <v>5456312.999999999</v>
      </c>
      <c r="P585" s="25">
        <f t="shared" si="127"/>
        <v>690542110.5699998</v>
      </c>
      <c r="Q585" s="25">
        <f t="shared" si="127"/>
        <v>361331075.23999995</v>
      </c>
      <c r="R585" s="25">
        <f t="shared" si="127"/>
        <v>7892740.1899999995</v>
      </c>
      <c r="S585" s="25">
        <f t="shared" si="127"/>
        <v>369223815.43000007</v>
      </c>
      <c r="T585" s="25">
        <f t="shared" si="127"/>
        <v>1395318384</v>
      </c>
      <c r="U585" s="22">
        <f t="shared" si="120"/>
        <v>0.4046796918661168</v>
      </c>
      <c r="V585" s="22">
        <f t="shared" si="121"/>
        <v>0.008839626278882896</v>
      </c>
      <c r="W585" s="22">
        <f t="shared" si="122"/>
        <v>0.4135193181449997</v>
      </c>
      <c r="X585" s="22">
        <f t="shared" si="123"/>
        <v>0.7733859268551229</v>
      </c>
      <c r="Y585" s="22">
        <f t="shared" si="124"/>
        <v>0.3758084333548232</v>
      </c>
      <c r="AA585" s="23">
        <f t="shared" si="125"/>
        <v>1.562713678354946</v>
      </c>
      <c r="AB585" s="34">
        <v>321131.5866093703</v>
      </c>
      <c r="AC585" s="26">
        <f t="shared" si="126"/>
        <v>5018.36722946289</v>
      </c>
    </row>
    <row r="586" spans="3:29" ht="12.75">
      <c r="C586" s="65" t="s">
        <v>937</v>
      </c>
      <c r="E586" s="25">
        <f t="shared" si="118"/>
        <v>33948296609</v>
      </c>
      <c r="H586" s="25">
        <f t="shared" si="127"/>
        <v>283835371.61999995</v>
      </c>
      <c r="I586" s="25">
        <f t="shared" si="127"/>
        <v>0</v>
      </c>
      <c r="J586" s="25">
        <f t="shared" si="127"/>
        <v>0</v>
      </c>
      <c r="K586" s="25">
        <f t="shared" si="127"/>
        <v>5788217.12</v>
      </c>
      <c r="L586" s="25">
        <f t="shared" si="127"/>
        <v>289623588.74000007</v>
      </c>
      <c r="M586" s="25">
        <f t="shared" si="127"/>
        <v>483090132.5</v>
      </c>
      <c r="N586" s="25">
        <f t="shared" si="127"/>
        <v>45438337</v>
      </c>
      <c r="O586" s="25">
        <f t="shared" si="127"/>
        <v>0</v>
      </c>
      <c r="P586" s="25">
        <f t="shared" si="127"/>
        <v>528528469.49999994</v>
      </c>
      <c r="Q586" s="25">
        <f t="shared" si="127"/>
        <v>377558400.14</v>
      </c>
      <c r="R586" s="25">
        <f t="shared" si="127"/>
        <v>1704110</v>
      </c>
      <c r="S586" s="25">
        <f t="shared" si="127"/>
        <v>379262510.14</v>
      </c>
      <c r="T586" s="25">
        <f t="shared" si="127"/>
        <v>1197414568.3799999</v>
      </c>
      <c r="U586" s="22">
        <f t="shared" si="120"/>
        <v>1.1121571267287262</v>
      </c>
      <c r="V586" s="22">
        <f t="shared" si="121"/>
        <v>0.005019721665646767</v>
      </c>
      <c r="W586" s="22">
        <f t="shared" si="122"/>
        <v>1.117176848394373</v>
      </c>
      <c r="X586" s="22">
        <f t="shared" si="123"/>
        <v>1.5568630013674452</v>
      </c>
      <c r="Y586" s="22">
        <f t="shared" si="124"/>
        <v>0.8531314312342206</v>
      </c>
      <c r="AA586" s="23">
        <f t="shared" si="125"/>
        <v>3.527171280996038</v>
      </c>
      <c r="AB586" s="34">
        <v>227388.95524691357</v>
      </c>
      <c r="AC586" s="26">
        <f t="shared" si="126"/>
        <v>8020.397925626069</v>
      </c>
    </row>
    <row r="587" spans="3:29" ht="12.75">
      <c r="C587" s="65" t="s">
        <v>970</v>
      </c>
      <c r="E587" s="25">
        <f t="shared" si="118"/>
        <v>4882385830</v>
      </c>
      <c r="H587" s="25">
        <f t="shared" si="127"/>
        <v>50144564.699999996</v>
      </c>
      <c r="I587" s="25">
        <f t="shared" si="127"/>
        <v>0</v>
      </c>
      <c r="J587" s="25">
        <f t="shared" si="127"/>
        <v>0</v>
      </c>
      <c r="K587" s="25">
        <f t="shared" si="127"/>
        <v>1157872.5299999998</v>
      </c>
      <c r="L587" s="25">
        <f t="shared" si="127"/>
        <v>51302437.22999999</v>
      </c>
      <c r="M587" s="25">
        <f t="shared" si="127"/>
        <v>45821464.5</v>
      </c>
      <c r="N587" s="25">
        <f t="shared" si="127"/>
        <v>18491357.49</v>
      </c>
      <c r="O587" s="25">
        <f t="shared" si="127"/>
        <v>0</v>
      </c>
      <c r="P587" s="25">
        <f t="shared" si="127"/>
        <v>64312821.99</v>
      </c>
      <c r="Q587" s="25">
        <f t="shared" si="127"/>
        <v>18193839.89</v>
      </c>
      <c r="R587" s="25">
        <f t="shared" si="127"/>
        <v>565085.3200000001</v>
      </c>
      <c r="S587" s="25">
        <f t="shared" si="127"/>
        <v>18758925.21</v>
      </c>
      <c r="T587" s="25">
        <f t="shared" si="127"/>
        <v>134374184.43</v>
      </c>
      <c r="U587" s="22">
        <f t="shared" si="120"/>
        <v>0.372642403191638</v>
      </c>
      <c r="V587" s="22">
        <f t="shared" si="121"/>
        <v>0.011573958709445133</v>
      </c>
      <c r="W587" s="22">
        <f t="shared" si="122"/>
        <v>0.3842163619010831</v>
      </c>
      <c r="X587" s="22">
        <f t="shared" si="123"/>
        <v>1.3172416975902947</v>
      </c>
      <c r="Y587" s="22">
        <f t="shared" si="124"/>
        <v>1.0507657324984492</v>
      </c>
      <c r="AA587" s="23">
        <f t="shared" si="125"/>
        <v>2.7522237919898274</v>
      </c>
      <c r="AB587" s="34">
        <v>162381.41540427084</v>
      </c>
      <c r="AC587" s="26">
        <f t="shared" si="126"/>
        <v>4469.099948526176</v>
      </c>
    </row>
    <row r="588" spans="3:29" ht="12.75">
      <c r="C588" s="65" t="s">
        <v>1001</v>
      </c>
      <c r="E588" s="25">
        <f t="shared" si="118"/>
        <v>55815481169</v>
      </c>
      <c r="H588" s="25">
        <f t="shared" si="127"/>
        <v>169929100.00000003</v>
      </c>
      <c r="I588" s="25">
        <f t="shared" si="127"/>
        <v>13520471</v>
      </c>
      <c r="J588" s="25">
        <f t="shared" si="127"/>
        <v>0</v>
      </c>
      <c r="K588" s="25">
        <f t="shared" si="127"/>
        <v>19204237.5</v>
      </c>
      <c r="L588" s="25">
        <f t="shared" si="127"/>
        <v>202653808.49999997</v>
      </c>
      <c r="M588" s="25">
        <f t="shared" si="127"/>
        <v>527472574</v>
      </c>
      <c r="N588" s="25">
        <f t="shared" si="127"/>
        <v>167752572</v>
      </c>
      <c r="O588" s="25">
        <f t="shared" si="127"/>
        <v>0</v>
      </c>
      <c r="P588" s="25">
        <f t="shared" si="127"/>
        <v>695225146</v>
      </c>
      <c r="Q588" s="25">
        <f t="shared" si="127"/>
        <v>190019980.09</v>
      </c>
      <c r="R588" s="25">
        <f t="shared" si="127"/>
        <v>18329044.14</v>
      </c>
      <c r="S588" s="25">
        <f t="shared" si="127"/>
        <v>208349024.23000002</v>
      </c>
      <c r="T588" s="25">
        <f t="shared" si="127"/>
        <v>1106227978.73</v>
      </c>
      <c r="U588" s="22">
        <f t="shared" si="120"/>
        <v>0.3404431460774316</v>
      </c>
      <c r="V588" s="22">
        <f t="shared" si="121"/>
        <v>0.032838638592942886</v>
      </c>
      <c r="W588" s="22">
        <f t="shared" si="122"/>
        <v>0.3732817846703745</v>
      </c>
      <c r="X588" s="22">
        <f t="shared" si="123"/>
        <v>1.2455776272804562</v>
      </c>
      <c r="Y588" s="22">
        <f t="shared" si="124"/>
        <v>0.36307813577096637</v>
      </c>
      <c r="AA588" s="23">
        <f t="shared" si="125"/>
        <v>1.981937547721797</v>
      </c>
      <c r="AB588" s="34">
        <v>424975.68243049586</v>
      </c>
      <c r="AC588" s="26">
        <f t="shared" si="126"/>
        <v>8422.752618776942</v>
      </c>
    </row>
    <row r="589" spans="3:29" ht="12.75">
      <c r="C589" s="65" t="s">
        <v>1043</v>
      </c>
      <c r="E589" s="25">
        <f t="shared" si="118"/>
        <v>17141712811</v>
      </c>
      <c r="H589" s="25">
        <f t="shared" si="127"/>
        <v>71505771</v>
      </c>
      <c r="I589" s="25">
        <f t="shared" si="127"/>
        <v>4761398</v>
      </c>
      <c r="J589" s="25">
        <f t="shared" si="127"/>
        <v>2031935</v>
      </c>
      <c r="K589" s="25">
        <f t="shared" si="127"/>
        <v>2811075.9999999995</v>
      </c>
      <c r="L589" s="25">
        <f t="shared" si="127"/>
        <v>81110180</v>
      </c>
      <c r="M589" s="25">
        <f t="shared" si="127"/>
        <v>188588371</v>
      </c>
      <c r="N589" s="25">
        <f t="shared" si="127"/>
        <v>70732646.45</v>
      </c>
      <c r="O589" s="25">
        <f t="shared" si="127"/>
        <v>0</v>
      </c>
      <c r="P589" s="25">
        <f t="shared" si="127"/>
        <v>259321017.45</v>
      </c>
      <c r="Q589" s="25">
        <f t="shared" si="127"/>
        <v>91439917.67999999</v>
      </c>
      <c r="R589" s="25">
        <f t="shared" si="127"/>
        <v>1031698.53</v>
      </c>
      <c r="S589" s="25">
        <f t="shared" si="127"/>
        <v>92471616.21</v>
      </c>
      <c r="T589" s="25">
        <f t="shared" si="127"/>
        <v>432902813.65999997</v>
      </c>
      <c r="U589" s="22">
        <f t="shared" si="120"/>
        <v>0.5334351280306255</v>
      </c>
      <c r="V589" s="22">
        <f t="shared" si="121"/>
        <v>0.006018643185632822</v>
      </c>
      <c r="W589" s="22">
        <f t="shared" si="122"/>
        <v>0.5394537712162584</v>
      </c>
      <c r="X589" s="22">
        <f t="shared" si="123"/>
        <v>1.512806919058819</v>
      </c>
      <c r="Y589" s="22">
        <f t="shared" si="124"/>
        <v>0.4731743023249743</v>
      </c>
      <c r="AA589" s="23">
        <f t="shared" si="125"/>
        <v>2.5254349926000517</v>
      </c>
      <c r="AB589" s="34">
        <v>260025.63850656542</v>
      </c>
      <c r="AC589" s="26">
        <f t="shared" si="126"/>
        <v>6566.778464576518</v>
      </c>
    </row>
    <row r="590" spans="3:29" ht="12.75">
      <c r="C590" s="65" t="s">
        <v>1092</v>
      </c>
      <c r="E590" s="25">
        <f t="shared" si="118"/>
        <v>24066053663</v>
      </c>
      <c r="H590" s="25">
        <f t="shared" si="127"/>
        <v>265056169.99999994</v>
      </c>
      <c r="I590" s="25">
        <f t="shared" si="127"/>
        <v>0</v>
      </c>
      <c r="J590" s="25">
        <f t="shared" si="127"/>
        <v>0</v>
      </c>
      <c r="K590" s="25">
        <f t="shared" si="127"/>
        <v>11828740.96</v>
      </c>
      <c r="L590" s="25">
        <f t="shared" si="127"/>
        <v>276884910.96000004</v>
      </c>
      <c r="M590" s="25">
        <f t="shared" si="127"/>
        <v>654379723.5</v>
      </c>
      <c r="N590" s="25">
        <f t="shared" si="127"/>
        <v>72527758.50999999</v>
      </c>
      <c r="O590" s="25">
        <f t="shared" si="127"/>
        <v>3467648.75</v>
      </c>
      <c r="P590" s="25">
        <f t="shared" si="127"/>
        <v>730375130.76</v>
      </c>
      <c r="Q590" s="25">
        <f t="shared" si="127"/>
        <v>514137397.28</v>
      </c>
      <c r="R590" s="25">
        <f t="shared" si="127"/>
        <v>231325.02</v>
      </c>
      <c r="S590" s="25">
        <f t="shared" si="127"/>
        <v>514368722.3</v>
      </c>
      <c r="T590" s="25">
        <f t="shared" si="127"/>
        <v>1521628764.0200002</v>
      </c>
      <c r="U590" s="22">
        <f t="shared" si="120"/>
        <v>2.1363593901997024</v>
      </c>
      <c r="V590" s="22">
        <f t="shared" si="121"/>
        <v>0.0009612087766414618</v>
      </c>
      <c r="W590" s="22">
        <f t="shared" si="122"/>
        <v>2.137320598976344</v>
      </c>
      <c r="X590" s="22">
        <f t="shared" si="123"/>
        <v>3.0348770138533534</v>
      </c>
      <c r="Y590" s="22">
        <f t="shared" si="124"/>
        <v>1.1505206247657158</v>
      </c>
      <c r="AA590" s="23">
        <f t="shared" si="125"/>
        <v>6.322718237595414</v>
      </c>
      <c r="AB590" s="34">
        <v>136635.32803666565</v>
      </c>
      <c r="AC590" s="26">
        <f t="shared" si="126"/>
        <v>8639.066804772578</v>
      </c>
    </row>
    <row r="591" spans="3:29" ht="12.75">
      <c r="C591" s="65" t="s">
        <v>1133</v>
      </c>
      <c r="E591" s="25">
        <f t="shared" si="118"/>
        <v>10380739854</v>
      </c>
      <c r="H591" s="25">
        <f t="shared" si="127"/>
        <v>67913287</v>
      </c>
      <c r="I591" s="25">
        <f t="shared" si="127"/>
        <v>5427526</v>
      </c>
      <c r="J591" s="25">
        <f t="shared" si="127"/>
        <v>0</v>
      </c>
      <c r="K591" s="25">
        <f t="shared" si="127"/>
        <v>8248168.789999999</v>
      </c>
      <c r="L591" s="25">
        <f t="shared" si="127"/>
        <v>81588981.78999999</v>
      </c>
      <c r="M591" s="25">
        <f t="shared" si="127"/>
        <v>107686062</v>
      </c>
      <c r="N591" s="25">
        <f t="shared" si="127"/>
        <v>42266389</v>
      </c>
      <c r="O591" s="25">
        <f t="shared" si="127"/>
        <v>0</v>
      </c>
      <c r="P591" s="25">
        <f t="shared" si="127"/>
        <v>149952451</v>
      </c>
      <c r="Q591" s="25">
        <f t="shared" si="127"/>
        <v>45156622.519999996</v>
      </c>
      <c r="R591" s="25">
        <f t="shared" si="127"/>
        <v>2406378.12</v>
      </c>
      <c r="S591" s="25">
        <f t="shared" si="127"/>
        <v>47563000.64</v>
      </c>
      <c r="T591" s="25">
        <f t="shared" si="127"/>
        <v>279104433.43</v>
      </c>
      <c r="U591" s="22">
        <f t="shared" si="120"/>
        <v>0.43500389331690886</v>
      </c>
      <c r="V591" s="22">
        <f t="shared" si="121"/>
        <v>0.02318118124376995</v>
      </c>
      <c r="W591" s="22">
        <f t="shared" si="122"/>
        <v>0.4581850745606788</v>
      </c>
      <c r="X591" s="22">
        <f t="shared" si="123"/>
        <v>1.4445256610704773</v>
      </c>
      <c r="Y591" s="22">
        <f t="shared" si="124"/>
        <v>0.7859649980397244</v>
      </c>
      <c r="AA591" s="23">
        <f t="shared" si="125"/>
        <v>2.688675733670881</v>
      </c>
      <c r="AB591" s="34">
        <v>231078.9480581168</v>
      </c>
      <c r="AC591" s="26">
        <f t="shared" si="126"/>
        <v>6212.963602060526</v>
      </c>
    </row>
    <row r="592" spans="12:20" ht="12.75">
      <c r="L592" s="67">
        <f>SUM(L571:L591)</f>
        <v>4506063114.150001</v>
      </c>
      <c r="P592" s="67">
        <f>SUM(P571:P591)</f>
        <v>12776364438.710001</v>
      </c>
      <c r="S592" s="67">
        <f>SUM(S571:S591)</f>
        <v>6766215854.1900015</v>
      </c>
      <c r="T592" s="67">
        <f>SUM(T571:T591)</f>
        <v>24048643407.050003</v>
      </c>
    </row>
    <row r="594" spans="3:19" ht="12.75">
      <c r="C594" s="65"/>
      <c r="L594" s="68">
        <f aca="true" t="shared" si="128" ref="L594:L615">L571/$T571</f>
        <v>0.16950433008492363</v>
      </c>
      <c r="P594" s="68">
        <f aca="true" t="shared" si="129" ref="P594:P615">P571/$T571</f>
        <v>0.4391715707410452</v>
      </c>
      <c r="S594" s="68">
        <f aca="true" t="shared" si="130" ref="S594:S615">S571/$T571</f>
        <v>0.39132409917403094</v>
      </c>
    </row>
    <row r="595" spans="3:19" ht="12.75">
      <c r="C595" s="65"/>
      <c r="L595" s="68">
        <f t="shared" si="128"/>
        <v>0.11384772928778257</v>
      </c>
      <c r="P595" s="68">
        <f t="shared" si="129"/>
        <v>0.5749801847551411</v>
      </c>
      <c r="S595" s="68">
        <f t="shared" si="130"/>
        <v>0.31117208595707635</v>
      </c>
    </row>
    <row r="596" spans="3:19" ht="12.75">
      <c r="C596" s="65"/>
      <c r="L596" s="68">
        <f t="shared" si="128"/>
        <v>0.1816361869528788</v>
      </c>
      <c r="P596" s="68">
        <f t="shared" si="129"/>
        <v>0.6243421726278856</v>
      </c>
      <c r="S596" s="68">
        <f t="shared" si="130"/>
        <v>0.19402164041923547</v>
      </c>
    </row>
    <row r="597" spans="3:19" ht="12.75">
      <c r="C597" s="65"/>
      <c r="L597" s="68">
        <f t="shared" si="128"/>
        <v>0.23771204402032184</v>
      </c>
      <c r="P597" s="68">
        <f t="shared" si="129"/>
        <v>0.5269454396609254</v>
      </c>
      <c r="S597" s="68">
        <f t="shared" si="130"/>
        <v>0.23534251631875297</v>
      </c>
    </row>
    <row r="598" spans="3:19" ht="12.75">
      <c r="C598" s="65"/>
      <c r="L598" s="68">
        <f t="shared" si="128"/>
        <v>0.24805544463756904</v>
      </c>
      <c r="P598" s="68">
        <f t="shared" si="129"/>
        <v>0.3424587121297383</v>
      </c>
      <c r="S598" s="68">
        <f t="shared" si="130"/>
        <v>0.4094858432326925</v>
      </c>
    </row>
    <row r="599" spans="3:19" ht="12.75">
      <c r="C599" s="65"/>
      <c r="L599" s="68">
        <f t="shared" si="128"/>
        <v>0.4136584523539478</v>
      </c>
      <c r="P599" s="68">
        <f t="shared" si="129"/>
        <v>0.3191049288556361</v>
      </c>
      <c r="S599" s="68">
        <f t="shared" si="130"/>
        <v>0.26723661879041605</v>
      </c>
    </row>
    <row r="600" spans="3:19" ht="12.75">
      <c r="C600" s="66"/>
      <c r="L600" s="68">
        <f t="shared" si="128"/>
        <v>0.18964505456355776</v>
      </c>
      <c r="P600" s="68">
        <f t="shared" si="129"/>
        <v>0.4701598717740176</v>
      </c>
      <c r="S600" s="68">
        <f t="shared" si="130"/>
        <v>0.3401950736624246</v>
      </c>
    </row>
    <row r="601" spans="3:19" ht="12.75">
      <c r="C601" s="65"/>
      <c r="L601" s="68">
        <f t="shared" si="128"/>
        <v>0.23717245890365038</v>
      </c>
      <c r="P601" s="68">
        <f t="shared" si="129"/>
        <v>0.5316051645778067</v>
      </c>
      <c r="S601" s="68">
        <f t="shared" si="130"/>
        <v>0.2312223765185432</v>
      </c>
    </row>
    <row r="602" spans="3:19" ht="12.75">
      <c r="C602" s="65"/>
      <c r="L602" s="68">
        <f t="shared" si="128"/>
        <v>0.22279744134557422</v>
      </c>
      <c r="P602" s="68">
        <f t="shared" si="129"/>
        <v>0.31966154324716534</v>
      </c>
      <c r="S602" s="68">
        <f t="shared" si="130"/>
        <v>0.4575410154072603</v>
      </c>
    </row>
    <row r="603" spans="3:19" ht="12.75">
      <c r="C603" s="65"/>
      <c r="L603" s="68">
        <f t="shared" si="128"/>
        <v>0.17549883532078428</v>
      </c>
      <c r="P603" s="68">
        <f t="shared" si="129"/>
        <v>0.6937149249560302</v>
      </c>
      <c r="S603" s="68">
        <f t="shared" si="130"/>
        <v>0.13078623972318568</v>
      </c>
    </row>
    <row r="604" spans="3:19" ht="12.75">
      <c r="C604" s="65"/>
      <c r="L604" s="68">
        <f t="shared" si="128"/>
        <v>0.24105945547229415</v>
      </c>
      <c r="P604" s="68">
        <f t="shared" si="129"/>
        <v>0.5141055173253716</v>
      </c>
      <c r="S604" s="68">
        <f t="shared" si="130"/>
        <v>0.24483502720233427</v>
      </c>
    </row>
    <row r="605" spans="3:19" ht="12.75">
      <c r="C605" s="65"/>
      <c r="L605" s="68">
        <f t="shared" si="128"/>
        <v>0.15772532583544424</v>
      </c>
      <c r="P605" s="68">
        <f t="shared" si="129"/>
        <v>0.5846497640135846</v>
      </c>
      <c r="S605" s="68">
        <f t="shared" si="130"/>
        <v>0.2576249101509712</v>
      </c>
    </row>
    <row r="606" spans="3:19" ht="12.75">
      <c r="C606" s="65"/>
      <c r="L606" s="68">
        <f t="shared" si="128"/>
        <v>0.1699530990933182</v>
      </c>
      <c r="P606" s="68">
        <f t="shared" si="129"/>
        <v>0.5968320129753867</v>
      </c>
      <c r="S606" s="68">
        <f t="shared" si="130"/>
        <v>0.23321488793129502</v>
      </c>
    </row>
    <row r="607" spans="3:19" ht="12.75">
      <c r="C607" s="65"/>
      <c r="L607" s="68">
        <f t="shared" si="128"/>
        <v>0.1356496027480512</v>
      </c>
      <c r="P607" s="68">
        <f t="shared" si="129"/>
        <v>0.6209554326773261</v>
      </c>
      <c r="S607" s="68">
        <f t="shared" si="130"/>
        <v>0.24339496457462273</v>
      </c>
    </row>
    <row r="608" spans="3:19" ht="12.75">
      <c r="C608" s="65"/>
      <c r="L608" s="68">
        <f t="shared" si="128"/>
        <v>0.2404845100930026</v>
      </c>
      <c r="P608" s="68">
        <f t="shared" si="129"/>
        <v>0.49489931365370715</v>
      </c>
      <c r="S608" s="68">
        <f t="shared" si="130"/>
        <v>0.2646161762532902</v>
      </c>
    </row>
    <row r="609" spans="3:19" ht="12.75">
      <c r="C609" s="65"/>
      <c r="L609" s="68">
        <f t="shared" si="128"/>
        <v>0.24187411477032233</v>
      </c>
      <c r="P609" s="68">
        <f t="shared" si="129"/>
        <v>0.4413913806101875</v>
      </c>
      <c r="S609" s="68">
        <f t="shared" si="130"/>
        <v>0.31673450461949026</v>
      </c>
    </row>
    <row r="610" spans="3:19" ht="12.75">
      <c r="C610" s="65"/>
      <c r="L610" s="68">
        <f t="shared" si="128"/>
        <v>0.3817878965935242</v>
      </c>
      <c r="P610" s="68">
        <f t="shared" si="129"/>
        <v>0.478609952222651</v>
      </c>
      <c r="S610" s="68">
        <f t="shared" si="130"/>
        <v>0.13960215118382469</v>
      </c>
    </row>
    <row r="611" spans="3:19" ht="12.75">
      <c r="C611" s="65"/>
      <c r="L611" s="68">
        <f t="shared" si="128"/>
        <v>0.18319353008288197</v>
      </c>
      <c r="P611" s="68">
        <f t="shared" si="129"/>
        <v>0.6284646197415383</v>
      </c>
      <c r="S611" s="68">
        <f t="shared" si="130"/>
        <v>0.1883418501755797</v>
      </c>
    </row>
    <row r="612" spans="3:19" ht="12.75">
      <c r="C612" s="65"/>
      <c r="L612" s="68">
        <f t="shared" si="128"/>
        <v>0.1873634853842821</v>
      </c>
      <c r="P612" s="68">
        <f t="shared" si="129"/>
        <v>0.5990282559208996</v>
      </c>
      <c r="S612" s="68">
        <f t="shared" si="130"/>
        <v>0.2136082586948183</v>
      </c>
    </row>
    <row r="613" spans="3:19" ht="12.75">
      <c r="C613" s="65"/>
      <c r="L613" s="68">
        <f t="shared" si="128"/>
        <v>0.18196613885537766</v>
      </c>
      <c r="P613" s="68">
        <f t="shared" si="129"/>
        <v>0.47999561261606116</v>
      </c>
      <c r="S613" s="68">
        <f t="shared" si="130"/>
        <v>0.33803824852856107</v>
      </c>
    </row>
    <row r="614" spans="3:19" ht="12.75">
      <c r="C614" s="65"/>
      <c r="L614" s="68">
        <f t="shared" si="128"/>
        <v>0.2923242056291545</v>
      </c>
      <c r="P614" s="68">
        <f t="shared" si="129"/>
        <v>0.53726287740108</v>
      </c>
      <c r="S614" s="68">
        <f t="shared" si="130"/>
        <v>0.17041291696976538</v>
      </c>
    </row>
    <row r="615" spans="12:19" ht="12.75">
      <c r="L615" s="68">
        <f t="shared" si="128"/>
        <v>0.18737286082544768</v>
      </c>
      <c r="P615" s="68">
        <f t="shared" si="129"/>
        <v>0.5312717321495372</v>
      </c>
      <c r="S615" s="68">
        <f t="shared" si="130"/>
        <v>0.28135540702501516</v>
      </c>
    </row>
  </sheetData>
  <sheetProtection/>
  <autoFilter ref="A1:AC568"/>
  <printOptions/>
  <pageMargins left="0.5" right="0.5" top="0.5" bottom="0.5" header="0.5" footer="0.5"/>
  <pageSetup fitToHeight="15" fitToWidth="2" horizontalDpi="300" verticalDpi="300" orientation="landscape" scale="72" r:id="rId1"/>
  <headerFooter alignWithMargins="0">
    <oddHeader xml:space="preserve">&amp;LDLGS - 1999 Tax Levies&amp;C&amp;D&amp;RPage &amp;P    </oddHeader>
  </headerFooter>
  <rowBreaks count="4" manualBreakCount="4">
    <brk id="53" max="255" man="1"/>
    <brk id="110" max="255" man="1"/>
    <brk id="167" max="255" man="1"/>
    <brk id="224" max="255" man="1"/>
  </rowBreaks>
  <colBreaks count="3" manualBreakCount="3">
    <brk id="8" max="65535" man="1"/>
    <brk id="16" max="65535" man="1"/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eugene.mccarthy</dc:creator>
  <cp:keywords/>
  <dc:description/>
  <cp:lastModifiedBy>Eugene McCarthy</cp:lastModifiedBy>
  <dcterms:created xsi:type="dcterms:W3CDTF">2010-02-23T18:29:10Z</dcterms:created>
  <dcterms:modified xsi:type="dcterms:W3CDTF">2014-03-21T18:04:32Z</dcterms:modified>
  <cp:category/>
  <cp:version/>
  <cp:contentType/>
  <cp:contentStatus/>
</cp:coreProperties>
</file>